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90" windowHeight="7755" tabRatio="599"/>
  </bookViews>
  <sheets>
    <sheet name="NOMINA EMPLEADOS FIJ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M19" i="1"/>
  <c r="L19" i="1"/>
  <c r="K19" i="1"/>
  <c r="J19" i="1"/>
  <c r="I19" i="1"/>
  <c r="P19" i="1" s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Q19" i="1" l="1"/>
  <c r="P20" i="1"/>
  <c r="Q20" i="1"/>
  <c r="O19" i="1"/>
  <c r="O20" i="1"/>
  <c r="P18" i="1"/>
  <c r="Q18" i="1"/>
  <c r="P17" i="1"/>
  <c r="Q17" i="1"/>
  <c r="O18" i="1"/>
  <c r="O17" i="1"/>
  <c r="P16" i="1"/>
  <c r="Q16" i="1"/>
  <c r="P15" i="1"/>
  <c r="O16" i="1"/>
  <c r="Q15" i="1"/>
  <c r="P14" i="1"/>
  <c r="O15" i="1"/>
  <c r="Q13" i="1"/>
  <c r="Q14" i="1"/>
  <c r="P13" i="1"/>
  <c r="O14" i="1"/>
  <c r="O13" i="1"/>
  <c r="Q6" i="1"/>
  <c r="P10" i="1"/>
  <c r="P12" i="1"/>
  <c r="Q12" i="1"/>
  <c r="O12" i="1"/>
  <c r="Q10" i="1"/>
  <c r="Q11" i="1"/>
  <c r="P11" i="1"/>
  <c r="Q8" i="1"/>
  <c r="O11" i="1"/>
  <c r="O10" i="1"/>
  <c r="P9" i="1"/>
  <c r="Q9" i="1"/>
  <c r="O9" i="1"/>
  <c r="O8" i="1"/>
  <c r="O7" i="1"/>
  <c r="Q7" i="1"/>
  <c r="O6" i="1"/>
  <c r="P8" i="1"/>
  <c r="P7" i="1"/>
  <c r="P6" i="1"/>
</calcChain>
</file>

<file path=xl/sharedStrings.xml><?xml version="1.0" encoding="utf-8"?>
<sst xmlns="http://schemas.openxmlformats.org/spreadsheetml/2006/main" count="131" uniqueCount="73">
  <si>
    <t>CARLOS ANTONIO BUENO RODRIGUEZ</t>
  </si>
  <si>
    <t>ASISTENTE</t>
  </si>
  <si>
    <t>MASCULINO</t>
  </si>
  <si>
    <t>NO</t>
  </si>
  <si>
    <t>Nombre</t>
  </si>
  <si>
    <t>Cargo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</si>
  <si>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</si>
  <si>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</si>
  <si>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</si>
  <si>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</si>
  <si>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</si>
  <si>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</si>
  <si>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</si>
  <si>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</si>
  <si>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</si>
  <si>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</si>
  <si>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</si>
  <si>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</si>
  <si>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</si>
  <si>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</si>
  <si>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</si>
  <si>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</si>
  <si>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</si>
  <si>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</si>
  <si>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</si>
  <si>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</si>
  <si>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</si>
  <si>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</si>
  <si>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BRAULIO ENMANUEL ALMONTE CABA</t>
  </si>
  <si>
    <t>MENSAJERO</t>
  </si>
  <si>
    <t>FIJO</t>
  </si>
  <si>
    <t>CRISTIAN YOUEL RODRIGUEZ MORROBEL</t>
  </si>
  <si>
    <t>CHOFER</t>
  </si>
  <si>
    <t>GENESIS DEL PILAR ALMONTE</t>
  </si>
  <si>
    <t>AUXILIAR OFICINA</t>
  </si>
  <si>
    <t>FEMENINO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</si>
  <si>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</si>
  <si>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</si>
  <si>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</si>
  <si>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</si>
  <si>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</si>
  <si>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</si>
  <si>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Nómina de Sueldos: Empleados FIJOS</t>
  </si>
  <si>
    <t>JOSE JOAQUIN FERNANDEZ GUZMAN</t>
  </si>
  <si>
    <t>ANA ROSARIO UREÑA RAMOS</t>
  </si>
  <si>
    <t>FREWLIAN DE JESUS GENERE BLANCO</t>
  </si>
  <si>
    <t>GOBERNACION CIVIL DE SANTIAGO RODRIGUEZ-MIP</t>
  </si>
  <si>
    <t>IS/R (Ley 11-92)     (1*)</t>
  </si>
  <si>
    <t>2.11.1.01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</si>
  <si>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</si>
  <si>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</si>
  <si>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</si>
  <si>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</si>
  <si>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</si>
  <si>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</si>
  <si>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</si>
  <si>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</si>
  <si>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</si>
  <si>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</si>
  <si>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</si>
  <si>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FRANCISCO ANTONIO DILONE LAMAR</t>
  </si>
  <si>
    <t>AUXILIAR ADMINISTRATIVO (A)</t>
  </si>
  <si>
    <t>SECRETARIO (A)</t>
  </si>
  <si>
    <t>MAXIMINO DE JESUS GUTIERREZ NUÑEZ</t>
  </si>
  <si>
    <t>YOSELYN ALTAGRACIA SANCHEZ OVALLE</t>
  </si>
  <si>
    <t>JOSEFINA ALTAGRACIA ESTEVEZ ESTEVEZ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</si>
  <si>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</si>
  <si>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</si>
  <si>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</si>
  <si>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</si>
  <si>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CARRERA ADMINISTRATIVA</t>
  </si>
  <si>
    <t>SECRETARIA</t>
  </si>
  <si>
    <t>Correspondiente al mes de Mayo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</si>
</sst>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000\-0000000\-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/>
    <xf numFmtId="165" fontId="0" fillId="0" borderId="0" xfId="1" applyFont="1" applyBorder="1"/>
    <xf numFmtId="4" fontId="2" fillId="0" borderId="0" xfId="0" applyNumberFormat="1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4" borderId="1" xfId="1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5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2" applyFont="1" applyFill="1" applyBorder="1"/>
    <xf numFmtId="0" fontId="2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4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85" zoomScaleNormal="85" workbookViewId="0">
      <selection activeCell="D9" sqref="D9"/>
    </sheetView>
  </sheetViews>
  <sheetFormatPr baseColWidth="10" defaultRowHeight="15"/>
  <cols>
    <col min="1" max="1" width="6.140625" customWidth="1"/>
    <col min="2" max="2" width="37.85546875" customWidth="1"/>
    <col min="3" max="3" width="28.5703125" customWidth="1"/>
    <col min="4" max="4" width="55.42578125" style="11" customWidth="1"/>
    <col min="5" max="5" width="33.28515625" customWidth="1"/>
    <col min="6" max="6" width="15.85546875" customWidth="1"/>
    <col min="18" max="18" width="13.28515625" customWidth="1"/>
  </cols>
  <sheetData>
    <row r="1" spans="1:20" s="12" customFormat="1" ht="28.5" customHeight="1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3" customFormat="1" ht="28.5" customHeight="1">
      <c r="A2" s="99" t="s">
        <v>72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s="14" customFormat="1" ht="28.5" customHeight="1">
      <c r="A3" s="100" t="s">
        <v>3</v>
      </c>
      <c r="B3" s="101" t="s">
        <v>4</v>
      </c>
      <c r="C3" s="101" t="s">
        <v>5</v>
      </c>
      <c r="D3" s="101" t="s">
        <v>6</v>
      </c>
      <c r="E3" s="101" t="s">
        <v>7</v>
      </c>
      <c r="F3" s="101" t="s">
        <v>8</v>
      </c>
      <c r="G3" s="101" t="s">
        <v>47</v>
      </c>
      <c r="H3" s="101" t="s">
        <v>9</v>
      </c>
      <c r="I3" s="97" t="s">
        <v>10</v>
      </c>
      <c r="J3" s="97"/>
      <c r="K3" s="97"/>
      <c r="L3" s="97"/>
      <c r="M3" s="97"/>
      <c r="N3" s="97"/>
      <c r="O3" s="96" t="s">
        <v>11</v>
      </c>
      <c r="P3" s="96"/>
      <c r="Q3" s="96"/>
      <c r="R3" s="96" t="s">
        <v>12</v>
      </c>
      <c r="S3" s="96" t="s">
        <v>13</v>
      </c>
      <c r="T3" s="102" t="s">
        <v>14</v>
      </c>
    </row>
    <row r="4" spans="1:20" s="14" customFormat="1" ht="28.5" customHeight="1">
      <c r="A4" s="100"/>
      <c r="B4" s="101"/>
      <c r="C4" s="101"/>
      <c r="D4" s="101"/>
      <c r="E4" s="101"/>
      <c r="F4" s="101"/>
      <c r="G4" s="101"/>
      <c r="H4" s="101"/>
      <c r="I4" s="96" t="s">
        <v>15</v>
      </c>
      <c r="J4" s="96"/>
      <c r="K4" s="103" t="s">
        <v>16</v>
      </c>
      <c r="L4" s="103" t="s">
        <v>17</v>
      </c>
      <c r="M4" s="103"/>
      <c r="N4" s="104" t="s">
        <v>18</v>
      </c>
      <c r="O4" s="96" t="s">
        <v>19</v>
      </c>
      <c r="P4" s="96" t="s">
        <v>20</v>
      </c>
      <c r="Q4" s="96" t="s">
        <v>21</v>
      </c>
      <c r="R4" s="96"/>
      <c r="S4" s="96"/>
      <c r="T4" s="102"/>
    </row>
    <row r="5" spans="1:20" s="14" customFormat="1" ht="47.25" customHeight="1">
      <c r="A5" s="100"/>
      <c r="B5" s="101"/>
      <c r="C5" s="101"/>
      <c r="D5" s="101"/>
      <c r="E5" s="101"/>
      <c r="F5" s="101"/>
      <c r="G5" s="101"/>
      <c r="H5" s="101"/>
      <c r="I5" s="15" t="s">
        <v>22</v>
      </c>
      <c r="J5" s="15" t="s">
        <v>23</v>
      </c>
      <c r="K5" s="103"/>
      <c r="L5" s="15" t="s">
        <v>24</v>
      </c>
      <c r="M5" s="15" t="s">
        <v>25</v>
      </c>
      <c r="N5" s="104"/>
      <c r="O5" s="96"/>
      <c r="P5" s="96"/>
      <c r="Q5" s="96"/>
      <c r="R5" s="96"/>
      <c r="S5" s="96"/>
      <c r="T5" s="102"/>
    </row>
    <row r="6" spans="1:20">
      <c r="A6" s="84">
        <v>68</v>
      </c>
      <c r="B6" s="1" t="s">
        <v>44</v>
      </c>
      <c r="C6" s="1" t="s">
        <v>61</v>
      </c>
      <c r="D6" s="1" t="s">
        <v>46</v>
      </c>
      <c r="E6" s="85" t="s">
        <v>30</v>
      </c>
      <c r="F6" s="86">
        <v>20500</v>
      </c>
      <c r="G6" s="86">
        <v>0</v>
      </c>
      <c r="H6" s="86">
        <v>25</v>
      </c>
      <c r="I6" s="86">
        <f t="shared" ref="I6:I12" si="0">F6*0.0287</f>
        <v>588.35</v>
      </c>
      <c r="J6" s="86">
        <f t="shared" ref="J6:J12" si="1">F6*0.071</f>
        <v>1455.4999999999998</v>
      </c>
      <c r="K6" s="86">
        <f t="shared" ref="K6:K12" si="2">F6*0.013</f>
        <v>266.5</v>
      </c>
      <c r="L6" s="86">
        <f t="shared" ref="L6:L12" si="3">F6*0.0304</f>
        <v>623.20000000000005</v>
      </c>
      <c r="M6" s="86">
        <f t="shared" ref="M6:M12" si="4">F6*0.0709</f>
        <v>1453.45</v>
      </c>
      <c r="N6" s="84"/>
      <c r="O6" s="86">
        <f t="shared" ref="O6:O12" si="5">SUM(I6:M6)</f>
        <v>4387</v>
      </c>
      <c r="P6" s="86">
        <f t="shared" ref="P6:Q12" si="6">I6+L6</f>
        <v>1211.5500000000002</v>
      </c>
      <c r="Q6" s="86">
        <f t="shared" si="6"/>
        <v>2908.95</v>
      </c>
      <c r="R6" s="3">
        <v>19263.45</v>
      </c>
      <c r="S6" s="84" t="s">
        <v>48</v>
      </c>
      <c r="T6" s="84" t="s">
        <v>2</v>
      </c>
    </row>
    <row r="7" spans="1:20">
      <c r="A7" s="84">
        <v>166</v>
      </c>
      <c r="B7" s="1" t="s">
        <v>28</v>
      </c>
      <c r="C7" s="1" t="s">
        <v>29</v>
      </c>
      <c r="D7" s="1" t="s">
        <v>46</v>
      </c>
      <c r="E7" s="85" t="s">
        <v>30</v>
      </c>
      <c r="F7" s="86">
        <v>18000</v>
      </c>
      <c r="G7" s="86">
        <v>0</v>
      </c>
      <c r="H7" s="86">
        <v>25</v>
      </c>
      <c r="I7" s="86">
        <f t="shared" si="0"/>
        <v>516.6</v>
      </c>
      <c r="J7" s="86">
        <f t="shared" si="1"/>
        <v>1277.9999999999998</v>
      </c>
      <c r="K7" s="86">
        <f t="shared" si="2"/>
        <v>234</v>
      </c>
      <c r="L7" s="86">
        <f t="shared" si="3"/>
        <v>547.20000000000005</v>
      </c>
      <c r="M7" s="86">
        <f t="shared" si="4"/>
        <v>1276.2</v>
      </c>
      <c r="N7" s="84"/>
      <c r="O7" s="86">
        <f t="shared" si="5"/>
        <v>3852</v>
      </c>
      <c r="P7" s="86">
        <f t="shared" si="6"/>
        <v>1063.8000000000002</v>
      </c>
      <c r="Q7" s="86">
        <f t="shared" si="6"/>
        <v>2554.1999999999998</v>
      </c>
      <c r="R7" s="3">
        <v>16911.2</v>
      </c>
      <c r="S7" s="84" t="s">
        <v>48</v>
      </c>
      <c r="T7" s="84" t="s">
        <v>2</v>
      </c>
    </row>
    <row r="8" spans="1:20">
      <c r="A8" s="84">
        <v>184</v>
      </c>
      <c r="B8" s="1" t="s">
        <v>0</v>
      </c>
      <c r="C8" s="1" t="s">
        <v>1</v>
      </c>
      <c r="D8" s="1" t="s">
        <v>46</v>
      </c>
      <c r="E8" s="85" t="s">
        <v>30</v>
      </c>
      <c r="F8" s="86">
        <v>50000</v>
      </c>
      <c r="G8" s="86">
        <v>1854</v>
      </c>
      <c r="H8" s="86">
        <v>25</v>
      </c>
      <c r="I8" s="86">
        <f t="shared" si="0"/>
        <v>1435</v>
      </c>
      <c r="J8" s="86">
        <f t="shared" si="1"/>
        <v>3549.9999999999995</v>
      </c>
      <c r="K8" s="86">
        <f t="shared" si="2"/>
        <v>650</v>
      </c>
      <c r="L8" s="86">
        <f t="shared" si="3"/>
        <v>1520</v>
      </c>
      <c r="M8" s="86">
        <f t="shared" si="4"/>
        <v>3545.0000000000005</v>
      </c>
      <c r="N8" s="87"/>
      <c r="O8" s="86">
        <f t="shared" si="5"/>
        <v>10700</v>
      </c>
      <c r="P8" s="86">
        <f t="shared" si="6"/>
        <v>2955</v>
      </c>
      <c r="Q8" s="86">
        <f t="shared" si="6"/>
        <v>7095</v>
      </c>
      <c r="R8" s="3">
        <v>45166</v>
      </c>
      <c r="S8" s="84" t="s">
        <v>48</v>
      </c>
      <c r="T8" s="84" t="s">
        <v>35</v>
      </c>
    </row>
    <row r="9" spans="1:20">
      <c r="A9" s="84">
        <v>248</v>
      </c>
      <c r="B9" s="1" t="s">
        <v>31</v>
      </c>
      <c r="C9" s="1" t="s">
        <v>32</v>
      </c>
      <c r="D9" s="1" t="s">
        <v>46</v>
      </c>
      <c r="E9" s="85" t="s">
        <v>70</v>
      </c>
      <c r="F9" s="86">
        <v>20000</v>
      </c>
      <c r="G9" s="86">
        <v>0</v>
      </c>
      <c r="H9" s="86">
        <v>25</v>
      </c>
      <c r="I9" s="86">
        <f t="shared" si="0"/>
        <v>574</v>
      </c>
      <c r="J9" s="86">
        <f t="shared" si="1"/>
        <v>1419.9999999999998</v>
      </c>
      <c r="K9" s="86">
        <f t="shared" si="2"/>
        <v>260</v>
      </c>
      <c r="L9" s="86">
        <f t="shared" si="3"/>
        <v>608</v>
      </c>
      <c r="M9" s="86">
        <f t="shared" si="4"/>
        <v>1418</v>
      </c>
      <c r="N9" s="84"/>
      <c r="O9" s="86">
        <f t="shared" si="5"/>
        <v>4280</v>
      </c>
      <c r="P9" s="86">
        <f t="shared" si="6"/>
        <v>1182</v>
      </c>
      <c r="Q9" s="86">
        <f t="shared" si="6"/>
        <v>2838</v>
      </c>
      <c r="R9" s="3">
        <v>18793</v>
      </c>
      <c r="S9" s="84" t="s">
        <v>48</v>
      </c>
      <c r="T9" s="84" t="s">
        <v>35</v>
      </c>
    </row>
    <row r="10" spans="1:20">
      <c r="A10" s="84">
        <v>315</v>
      </c>
      <c r="B10" s="1" t="s">
        <v>40</v>
      </c>
      <c r="C10" s="1" t="s">
        <v>41</v>
      </c>
      <c r="D10" s="1" t="s">
        <v>46</v>
      </c>
      <c r="E10" s="85" t="s">
        <v>30</v>
      </c>
      <c r="F10" s="86">
        <v>30000</v>
      </c>
      <c r="G10" s="86">
        <v>0</v>
      </c>
      <c r="H10" s="86">
        <v>25</v>
      </c>
      <c r="I10" s="86">
        <f t="shared" si="0"/>
        <v>861</v>
      </c>
      <c r="J10" s="86">
        <f t="shared" si="1"/>
        <v>2130</v>
      </c>
      <c r="K10" s="86">
        <f t="shared" si="2"/>
        <v>390</v>
      </c>
      <c r="L10" s="86">
        <f t="shared" si="3"/>
        <v>912</v>
      </c>
      <c r="M10" s="86">
        <f t="shared" si="4"/>
        <v>2127</v>
      </c>
      <c r="N10" s="84"/>
      <c r="O10" s="86">
        <f t="shared" si="5"/>
        <v>6420</v>
      </c>
      <c r="P10" s="86">
        <f t="shared" si="6"/>
        <v>1773</v>
      </c>
      <c r="Q10" s="86">
        <f t="shared" si="6"/>
        <v>4257</v>
      </c>
      <c r="R10" s="3">
        <v>28202</v>
      </c>
      <c r="S10" s="84" t="s">
        <v>48</v>
      </c>
      <c r="T10" s="84" t="s">
        <v>35</v>
      </c>
    </row>
    <row r="11" spans="1:20">
      <c r="A11" s="84">
        <v>456</v>
      </c>
      <c r="B11" s="1" t="s">
        <v>60</v>
      </c>
      <c r="C11" s="1" t="s">
        <v>29</v>
      </c>
      <c r="D11" s="1" t="s">
        <v>46</v>
      </c>
      <c r="E11" s="85" t="s">
        <v>30</v>
      </c>
      <c r="F11" s="86">
        <v>20000</v>
      </c>
      <c r="G11" s="86">
        <v>0</v>
      </c>
      <c r="H11" s="86">
        <v>25</v>
      </c>
      <c r="I11" s="86">
        <f t="shared" si="0"/>
        <v>574</v>
      </c>
      <c r="J11" s="86">
        <f t="shared" si="1"/>
        <v>1419.9999999999998</v>
      </c>
      <c r="K11" s="86">
        <f t="shared" si="2"/>
        <v>260</v>
      </c>
      <c r="L11" s="86">
        <f t="shared" si="3"/>
        <v>608</v>
      </c>
      <c r="M11" s="86">
        <f t="shared" si="4"/>
        <v>1418</v>
      </c>
      <c r="N11" s="84"/>
      <c r="O11" s="86">
        <f t="shared" si="5"/>
        <v>4280</v>
      </c>
      <c r="P11" s="86">
        <f t="shared" si="6"/>
        <v>1182</v>
      </c>
      <c r="Q11" s="86">
        <f t="shared" si="6"/>
        <v>2838</v>
      </c>
      <c r="R11" s="3">
        <v>18793</v>
      </c>
      <c r="S11" s="84" t="s">
        <v>48</v>
      </c>
      <c r="T11" s="84" t="s">
        <v>35</v>
      </c>
    </row>
    <row r="12" spans="1:20">
      <c r="A12" s="84">
        <v>475</v>
      </c>
      <c r="B12" s="1" t="s">
        <v>45</v>
      </c>
      <c r="C12" s="1" t="s">
        <v>61</v>
      </c>
      <c r="D12" s="1" t="s">
        <v>46</v>
      </c>
      <c r="E12" s="85" t="s">
        <v>30</v>
      </c>
      <c r="F12" s="86">
        <v>15000</v>
      </c>
      <c r="G12" s="86">
        <v>0</v>
      </c>
      <c r="H12" s="86">
        <v>25</v>
      </c>
      <c r="I12" s="86">
        <f t="shared" si="0"/>
        <v>430.5</v>
      </c>
      <c r="J12" s="86">
        <f t="shared" si="1"/>
        <v>1065</v>
      </c>
      <c r="K12" s="86">
        <f t="shared" si="2"/>
        <v>195</v>
      </c>
      <c r="L12" s="86">
        <f t="shared" si="3"/>
        <v>456</v>
      </c>
      <c r="M12" s="86">
        <f t="shared" si="4"/>
        <v>1063.5</v>
      </c>
      <c r="N12" s="84"/>
      <c r="O12" s="86">
        <f t="shared" si="5"/>
        <v>3210</v>
      </c>
      <c r="P12" s="86">
        <f t="shared" si="6"/>
        <v>886.5</v>
      </c>
      <c r="Q12" s="86">
        <f t="shared" si="6"/>
        <v>2128.5</v>
      </c>
      <c r="R12" s="3">
        <v>14088.5</v>
      </c>
      <c r="S12" s="84" t="s">
        <v>48</v>
      </c>
      <c r="T12" s="84" t="s">
        <v>35</v>
      </c>
    </row>
    <row r="13" spans="1:20">
      <c r="A13" s="84">
        <v>486</v>
      </c>
      <c r="B13" s="1" t="s">
        <v>33</v>
      </c>
      <c r="C13" s="1" t="s">
        <v>34</v>
      </c>
      <c r="D13" s="1" t="s">
        <v>46</v>
      </c>
      <c r="E13" s="85" t="s">
        <v>30</v>
      </c>
      <c r="F13" s="86">
        <v>20500</v>
      </c>
      <c r="G13" s="86">
        <v>0</v>
      </c>
      <c r="H13" s="86">
        <v>25</v>
      </c>
      <c r="I13" s="86">
        <f t="shared" ref="I13:I20" si="7">F13*0.0287</f>
        <v>588.35</v>
      </c>
      <c r="J13" s="86">
        <f t="shared" ref="J13:J20" si="8">F13*0.071</f>
        <v>1455.4999999999998</v>
      </c>
      <c r="K13" s="86">
        <f t="shared" ref="K13:K20" si="9">F13*0.013</f>
        <v>266.5</v>
      </c>
      <c r="L13" s="86">
        <f t="shared" ref="L13:L20" si="10">F13*0.0304</f>
        <v>623.20000000000005</v>
      </c>
      <c r="M13" s="86">
        <f t="shared" ref="M13:M20" si="11">F13*0.0709</f>
        <v>1453.45</v>
      </c>
      <c r="N13" s="84"/>
      <c r="O13" s="86">
        <f t="shared" ref="O13:O19" si="12">SUM(I13:M13)</f>
        <v>4387</v>
      </c>
      <c r="P13" s="86">
        <f t="shared" ref="P13:Q20" si="13">I13+L13</f>
        <v>1211.5500000000002</v>
      </c>
      <c r="Q13" s="86">
        <f t="shared" si="13"/>
        <v>2908.95</v>
      </c>
      <c r="R13" s="3">
        <v>19263.45</v>
      </c>
      <c r="S13" s="84" t="s">
        <v>48</v>
      </c>
      <c r="T13" s="84" t="s">
        <v>35</v>
      </c>
    </row>
    <row r="14" spans="1:20">
      <c r="A14" s="84">
        <v>566</v>
      </c>
      <c r="B14" s="1" t="s">
        <v>26</v>
      </c>
      <c r="C14" s="1" t="s">
        <v>27</v>
      </c>
      <c r="D14" s="1" t="s">
        <v>46</v>
      </c>
      <c r="E14" s="85" t="s">
        <v>30</v>
      </c>
      <c r="F14" s="86">
        <v>150000</v>
      </c>
      <c r="G14" s="86">
        <v>23866.62</v>
      </c>
      <c r="H14" s="86">
        <v>25</v>
      </c>
      <c r="I14" s="86">
        <f t="shared" si="7"/>
        <v>4305</v>
      </c>
      <c r="J14" s="86">
        <f t="shared" si="8"/>
        <v>10649.999999999998</v>
      </c>
      <c r="K14" s="86">
        <f t="shared" si="9"/>
        <v>1950</v>
      </c>
      <c r="L14" s="86">
        <f t="shared" si="10"/>
        <v>4560</v>
      </c>
      <c r="M14" s="86">
        <f t="shared" si="11"/>
        <v>10635</v>
      </c>
      <c r="N14" s="84"/>
      <c r="O14" s="86">
        <f t="shared" si="12"/>
        <v>32100</v>
      </c>
      <c r="P14" s="86">
        <f t="shared" si="13"/>
        <v>8865</v>
      </c>
      <c r="Q14" s="86">
        <f t="shared" si="13"/>
        <v>21285</v>
      </c>
      <c r="R14" s="3">
        <v>117243.38</v>
      </c>
      <c r="S14" s="84" t="s">
        <v>48</v>
      </c>
      <c r="T14" s="84" t="s">
        <v>35</v>
      </c>
    </row>
    <row r="15" spans="1:20">
      <c r="A15" s="84">
        <v>626</v>
      </c>
      <c r="B15" s="1" t="s">
        <v>43</v>
      </c>
      <c r="C15" s="1" t="s">
        <v>62</v>
      </c>
      <c r="D15" s="1" t="s">
        <v>46</v>
      </c>
      <c r="E15" s="85" t="s">
        <v>30</v>
      </c>
      <c r="F15" s="86">
        <v>23000</v>
      </c>
      <c r="G15" s="86">
        <v>0</v>
      </c>
      <c r="H15" s="86">
        <v>25</v>
      </c>
      <c r="I15" s="86">
        <f t="shared" si="7"/>
        <v>660.1</v>
      </c>
      <c r="J15" s="86">
        <f t="shared" si="8"/>
        <v>1632.9999999999998</v>
      </c>
      <c r="K15" s="86">
        <f t="shared" si="9"/>
        <v>299</v>
      </c>
      <c r="L15" s="86">
        <f t="shared" si="10"/>
        <v>699.2</v>
      </c>
      <c r="M15" s="86">
        <f t="shared" si="11"/>
        <v>1630.7</v>
      </c>
      <c r="N15" s="84"/>
      <c r="O15" s="86">
        <f t="shared" si="12"/>
        <v>4922</v>
      </c>
      <c r="P15" s="86">
        <f t="shared" si="13"/>
        <v>1359.3000000000002</v>
      </c>
      <c r="Q15" s="86">
        <f t="shared" si="13"/>
        <v>3263.7</v>
      </c>
      <c r="R15" s="3">
        <v>21615.7</v>
      </c>
      <c r="S15" s="84" t="s">
        <v>48</v>
      </c>
      <c r="T15" s="84" t="s">
        <v>35</v>
      </c>
    </row>
    <row r="16" spans="1:20">
      <c r="A16" s="84">
        <v>646</v>
      </c>
      <c r="B16" s="1" t="s">
        <v>65</v>
      </c>
      <c r="C16" s="1" t="s">
        <v>37</v>
      </c>
      <c r="D16" s="1" t="s">
        <v>46</v>
      </c>
      <c r="E16" s="85" t="s">
        <v>30</v>
      </c>
      <c r="F16" s="86">
        <v>18000</v>
      </c>
      <c r="G16" s="86">
        <v>0</v>
      </c>
      <c r="H16" s="86">
        <v>25</v>
      </c>
      <c r="I16" s="86">
        <f t="shared" si="7"/>
        <v>516.6</v>
      </c>
      <c r="J16" s="86">
        <f t="shared" si="8"/>
        <v>1277.9999999999998</v>
      </c>
      <c r="K16" s="86">
        <f t="shared" si="9"/>
        <v>234</v>
      </c>
      <c r="L16" s="86">
        <f t="shared" si="10"/>
        <v>547.20000000000005</v>
      </c>
      <c r="M16" s="86">
        <f t="shared" si="11"/>
        <v>1276.2</v>
      </c>
      <c r="N16" s="84"/>
      <c r="O16" s="86">
        <f t="shared" si="12"/>
        <v>3852</v>
      </c>
      <c r="P16" s="86">
        <f t="shared" si="13"/>
        <v>1063.8000000000002</v>
      </c>
      <c r="Q16" s="86">
        <f t="shared" si="13"/>
        <v>2554.1999999999998</v>
      </c>
      <c r="R16" s="3">
        <v>16911.2</v>
      </c>
      <c r="S16" s="84" t="s">
        <v>48</v>
      </c>
      <c r="T16" s="84" t="s">
        <v>2</v>
      </c>
    </row>
    <row r="17" spans="1:21" ht="25.5" customHeight="1">
      <c r="A17" s="84">
        <v>888</v>
      </c>
      <c r="B17" s="1" t="s">
        <v>36</v>
      </c>
      <c r="C17" s="1" t="s">
        <v>37</v>
      </c>
      <c r="D17" s="1" t="s">
        <v>46</v>
      </c>
      <c r="E17" s="85" t="s">
        <v>30</v>
      </c>
      <c r="F17" s="86">
        <v>18000</v>
      </c>
      <c r="G17" s="86">
        <v>0</v>
      </c>
      <c r="H17" s="86">
        <v>25</v>
      </c>
      <c r="I17" s="86">
        <f t="shared" si="7"/>
        <v>516.6</v>
      </c>
      <c r="J17" s="86">
        <f t="shared" si="8"/>
        <v>1277.9999999999998</v>
      </c>
      <c r="K17" s="86">
        <f t="shared" si="9"/>
        <v>234</v>
      </c>
      <c r="L17" s="86">
        <f t="shared" si="10"/>
        <v>547.20000000000005</v>
      </c>
      <c r="M17" s="86">
        <f t="shared" si="11"/>
        <v>1276.2</v>
      </c>
      <c r="N17" s="84"/>
      <c r="O17" s="86">
        <f t="shared" si="12"/>
        <v>3852</v>
      </c>
      <c r="P17" s="86">
        <f t="shared" si="13"/>
        <v>1063.8000000000002</v>
      </c>
      <c r="Q17" s="86">
        <f t="shared" si="13"/>
        <v>2554.1999999999998</v>
      </c>
      <c r="R17" s="3">
        <v>16911.2</v>
      </c>
      <c r="S17" s="84" t="s">
        <v>48</v>
      </c>
      <c r="T17" s="84" t="s">
        <v>2</v>
      </c>
    </row>
    <row r="18" spans="1:21" s="12" customFormat="1" ht="28.5" customHeight="1">
      <c r="A18" s="84">
        <v>925</v>
      </c>
      <c r="B18" s="1" t="s">
        <v>63</v>
      </c>
      <c r="C18" s="1" t="s">
        <v>29</v>
      </c>
      <c r="D18" s="1" t="s">
        <v>46</v>
      </c>
      <c r="E18" s="85" t="s">
        <v>30</v>
      </c>
      <c r="F18" s="86">
        <v>20000</v>
      </c>
      <c r="G18" s="86">
        <v>0</v>
      </c>
      <c r="H18" s="86">
        <v>25</v>
      </c>
      <c r="I18" s="86">
        <f t="shared" si="7"/>
        <v>574</v>
      </c>
      <c r="J18" s="86">
        <f t="shared" si="8"/>
        <v>1419.9999999999998</v>
      </c>
      <c r="K18" s="86">
        <f t="shared" si="9"/>
        <v>260</v>
      </c>
      <c r="L18" s="86">
        <f t="shared" si="10"/>
        <v>608</v>
      </c>
      <c r="M18" s="86">
        <f t="shared" si="11"/>
        <v>1418</v>
      </c>
      <c r="N18" s="84"/>
      <c r="O18" s="86">
        <f t="shared" si="12"/>
        <v>4280</v>
      </c>
      <c r="P18" s="86">
        <f t="shared" si="13"/>
        <v>1182</v>
      </c>
      <c r="Q18" s="86">
        <f t="shared" si="13"/>
        <v>2838</v>
      </c>
      <c r="R18" s="3">
        <v>18793</v>
      </c>
      <c r="S18" s="84" t="s">
        <v>48</v>
      </c>
      <c r="T18" s="84" t="s">
        <v>2</v>
      </c>
    </row>
    <row r="19" spans="1:21" s="12" customFormat="1" ht="21" customHeight="1">
      <c r="A19" s="84">
        <v>1341</v>
      </c>
      <c r="B19" s="1" t="s">
        <v>64</v>
      </c>
      <c r="C19" s="1" t="s">
        <v>71</v>
      </c>
      <c r="D19" s="1" t="s">
        <v>46</v>
      </c>
      <c r="E19" s="85" t="s">
        <v>30</v>
      </c>
      <c r="F19" s="86">
        <v>20500</v>
      </c>
      <c r="G19" s="86">
        <v>0</v>
      </c>
      <c r="H19" s="86">
        <v>25</v>
      </c>
      <c r="I19" s="86">
        <f t="shared" si="7"/>
        <v>588.35</v>
      </c>
      <c r="J19" s="86">
        <f t="shared" si="8"/>
        <v>1455.4999999999998</v>
      </c>
      <c r="K19" s="86">
        <f t="shared" si="9"/>
        <v>266.5</v>
      </c>
      <c r="L19" s="86">
        <f t="shared" si="10"/>
        <v>623.20000000000005</v>
      </c>
      <c r="M19" s="86">
        <f t="shared" si="11"/>
        <v>1453.45</v>
      </c>
      <c r="N19" s="84"/>
      <c r="O19" s="86">
        <f t="shared" si="12"/>
        <v>4387</v>
      </c>
      <c r="P19" s="86">
        <f t="shared" si="13"/>
        <v>1211.5500000000002</v>
      </c>
      <c r="Q19" s="86">
        <f t="shared" si="13"/>
        <v>2908.95</v>
      </c>
      <c r="R19" s="3">
        <v>19263.45</v>
      </c>
      <c r="S19" s="84" t="s">
        <v>48</v>
      </c>
      <c r="T19" s="84" t="s">
        <v>35</v>
      </c>
    </row>
    <row r="20" spans="1:21" s="12" customFormat="1" ht="20.25" customHeight="1">
      <c r="A20" s="84">
        <v>1361</v>
      </c>
      <c r="B20" s="1" t="s">
        <v>38</v>
      </c>
      <c r="C20" s="1" t="s">
        <v>39</v>
      </c>
      <c r="D20" s="1" t="s">
        <v>46</v>
      </c>
      <c r="E20" s="85" t="s">
        <v>30</v>
      </c>
      <c r="F20" s="86">
        <v>22000</v>
      </c>
      <c r="G20" s="86">
        <v>0</v>
      </c>
      <c r="H20" s="86">
        <v>25</v>
      </c>
      <c r="I20" s="86">
        <f t="shared" si="7"/>
        <v>631.4</v>
      </c>
      <c r="J20" s="86">
        <f t="shared" si="8"/>
        <v>1561.9999999999998</v>
      </c>
      <c r="K20" s="86">
        <f t="shared" si="9"/>
        <v>286</v>
      </c>
      <c r="L20" s="86">
        <f t="shared" si="10"/>
        <v>668.8</v>
      </c>
      <c r="M20" s="86">
        <f t="shared" si="11"/>
        <v>1559.8000000000002</v>
      </c>
      <c r="N20" s="84"/>
      <c r="O20" s="86">
        <f t="shared" ref="O20" si="14">SUM(I20:M20)</f>
        <v>4708</v>
      </c>
      <c r="P20" s="86">
        <f t="shared" si="13"/>
        <v>1300.1999999999998</v>
      </c>
      <c r="Q20" s="86">
        <f t="shared" si="13"/>
        <v>3121.8</v>
      </c>
      <c r="R20" s="3">
        <v>20674.8</v>
      </c>
      <c r="S20" s="84" t="s">
        <v>48</v>
      </c>
      <c r="T20" s="84" t="s">
        <v>35</v>
      </c>
    </row>
    <row r="21" spans="1:21" s="7" customFormat="1">
      <c r="A21" s="4"/>
      <c r="B21" s="5"/>
      <c r="C21" s="5"/>
      <c r="D21" s="6"/>
      <c r="F21" s="8"/>
      <c r="G21" s="9"/>
      <c r="H21" s="10"/>
      <c r="I21" s="10"/>
    </row>
    <row r="22" spans="1:21" s="2" customFormat="1" ht="21">
      <c r="A22" s="16"/>
      <c r="B22" s="17"/>
      <c r="C22" s="18"/>
      <c r="D22" s="18"/>
      <c r="E22" s="82"/>
      <c r="F22" s="82"/>
      <c r="G22" s="19"/>
      <c r="H22" s="19"/>
      <c r="I22" s="20"/>
      <c r="J22" s="21"/>
      <c r="K22" s="22"/>
      <c r="L22" s="22"/>
      <c r="M22" s="83"/>
      <c r="N22" s="23"/>
      <c r="O22" s="83"/>
      <c r="P22" s="24"/>
      <c r="Q22" s="24"/>
      <c r="R22" s="12"/>
      <c r="S22" s="12"/>
      <c r="T22" s="25"/>
      <c r="U22" s="12"/>
    </row>
    <row r="23" spans="1:21" s="2" customFormat="1" ht="21">
      <c r="A23" s="16"/>
      <c r="B23" s="17"/>
      <c r="C23" s="91" t="s">
        <v>49</v>
      </c>
      <c r="D23" s="91"/>
      <c r="E23" s="91"/>
      <c r="F23" s="82"/>
      <c r="G23" s="19"/>
      <c r="H23" s="19"/>
      <c r="I23" s="20"/>
      <c r="J23" s="21"/>
      <c r="K23" s="22"/>
      <c r="L23" s="22"/>
      <c r="M23" s="92" t="s">
        <v>50</v>
      </c>
      <c r="N23" s="92"/>
      <c r="O23" s="92"/>
      <c r="P23" s="92"/>
      <c r="Q23" s="92"/>
      <c r="R23" s="12"/>
      <c r="S23" s="12"/>
      <c r="T23" s="25"/>
      <c r="U23" s="12"/>
    </row>
    <row r="24" spans="1:21" s="2" customFormat="1" ht="23.25">
      <c r="A24" s="16"/>
      <c r="B24" s="17"/>
      <c r="C24" s="26"/>
      <c r="D24" s="26"/>
      <c r="E24" s="27"/>
      <c r="F24" s="28"/>
      <c r="G24" s="19"/>
      <c r="H24" s="19"/>
      <c r="I24" s="20"/>
      <c r="J24" s="27"/>
      <c r="K24" s="22"/>
      <c r="L24" s="22"/>
      <c r="M24" s="22"/>
      <c r="N24" s="29"/>
      <c r="O24" s="30"/>
      <c r="P24" s="31"/>
      <c r="Q24" s="32"/>
      <c r="R24" s="12"/>
      <c r="S24" s="12"/>
      <c r="T24" s="25"/>
      <c r="U24" s="12"/>
    </row>
    <row r="25" spans="1:21" s="2" customFormat="1" ht="21">
      <c r="A25" s="16"/>
      <c r="B25" s="17"/>
      <c r="C25" s="33"/>
      <c r="D25" s="33"/>
      <c r="E25" s="34"/>
      <c r="F25" s="35"/>
      <c r="G25" s="36"/>
      <c r="H25" s="36"/>
      <c r="I25" s="37"/>
      <c r="J25" s="12"/>
      <c r="K25" s="22"/>
      <c r="L25" s="22"/>
      <c r="M25" s="38"/>
      <c r="N25" s="39"/>
      <c r="O25" s="38"/>
      <c r="P25" s="40"/>
      <c r="Q25" s="40"/>
      <c r="R25" s="12"/>
      <c r="S25" s="12"/>
      <c r="T25" s="25"/>
      <c r="U25" s="12"/>
    </row>
    <row r="26" spans="1:21" s="48" customFormat="1" ht="23.25" customHeight="1">
      <c r="A26" s="41"/>
      <c r="B26" s="17"/>
      <c r="C26" s="93" t="s">
        <v>51</v>
      </c>
      <c r="D26" s="93"/>
      <c r="E26" s="93"/>
      <c r="F26" s="42"/>
      <c r="G26" s="43"/>
      <c r="H26" s="43"/>
      <c r="I26" s="37"/>
      <c r="J26" s="43"/>
      <c r="K26" s="44"/>
      <c r="L26" s="45"/>
      <c r="M26" s="94" t="s">
        <v>66</v>
      </c>
      <c r="N26" s="94"/>
      <c r="O26" s="94"/>
      <c r="P26" s="94"/>
      <c r="Q26" s="94"/>
      <c r="R26" s="43"/>
      <c r="S26" s="43"/>
      <c r="T26" s="46"/>
      <c r="U26" s="47"/>
    </row>
    <row r="27" spans="1:21" s="2" customFormat="1" ht="23.25">
      <c r="A27" s="16"/>
      <c r="B27" s="17"/>
      <c r="C27" s="90" t="s">
        <v>52</v>
      </c>
      <c r="D27" s="90"/>
      <c r="E27" s="90"/>
      <c r="F27" s="81"/>
      <c r="G27" s="50"/>
      <c r="H27" s="51"/>
      <c r="I27" s="52"/>
      <c r="J27" s="53"/>
      <c r="K27" s="22"/>
      <c r="L27" s="22"/>
      <c r="M27" s="95" t="s">
        <v>67</v>
      </c>
      <c r="N27" s="95"/>
      <c r="O27" s="95"/>
      <c r="P27" s="95"/>
      <c r="Q27" s="95"/>
      <c r="R27" s="12"/>
      <c r="S27" s="12"/>
      <c r="T27" s="25"/>
      <c r="U27" s="54"/>
    </row>
    <row r="28" spans="1:21" s="2" customFormat="1" ht="21">
      <c r="B28" s="17"/>
      <c r="C28" s="26"/>
      <c r="D28" s="55"/>
      <c r="E28" s="53"/>
      <c r="F28" s="88" t="s">
        <v>53</v>
      </c>
      <c r="G28" s="88"/>
      <c r="H28" s="88"/>
      <c r="I28" s="88"/>
      <c r="J28" s="88"/>
      <c r="K28" s="88"/>
      <c r="L28" s="22"/>
      <c r="M28" s="56"/>
      <c r="N28" s="57"/>
      <c r="O28" s="58"/>
      <c r="P28" s="21"/>
      <c r="Q28" s="21"/>
      <c r="R28" s="12"/>
      <c r="S28" s="12"/>
      <c r="T28" s="25"/>
      <c r="U28" s="32"/>
    </row>
    <row r="29" spans="1:21" s="2" customFormat="1" ht="21">
      <c r="B29" s="17"/>
      <c r="C29" s="26"/>
      <c r="D29" s="26"/>
      <c r="E29" s="27"/>
      <c r="F29" s="53"/>
      <c r="G29" s="36"/>
      <c r="H29" s="36"/>
      <c r="I29" s="37"/>
      <c r="J29" s="12"/>
      <c r="K29" s="56"/>
      <c r="L29" s="58"/>
      <c r="M29" s="56"/>
      <c r="N29" s="57"/>
      <c r="O29" s="59"/>
      <c r="P29" s="54"/>
      <c r="Q29" s="32"/>
      <c r="R29" s="12"/>
      <c r="S29" s="12"/>
      <c r="T29" s="25"/>
      <c r="U29" s="12"/>
    </row>
    <row r="30" spans="1:21" s="2" customFormat="1" ht="21">
      <c r="B30" s="17"/>
      <c r="C30" s="26"/>
      <c r="D30" s="26"/>
      <c r="E30" s="27"/>
      <c r="F30" s="60"/>
      <c r="G30" s="61"/>
      <c r="H30" s="61"/>
      <c r="I30" s="61"/>
      <c r="J30" s="61"/>
      <c r="K30" s="62"/>
      <c r="L30" s="58"/>
      <c r="M30" s="56"/>
      <c r="N30" s="57"/>
      <c r="O30" s="59"/>
      <c r="P30" s="54"/>
      <c r="Q30" s="32"/>
      <c r="R30" s="12"/>
      <c r="S30" s="12"/>
      <c r="T30" s="25"/>
      <c r="U30" s="12"/>
    </row>
    <row r="31" spans="1:21" s="2" customFormat="1" ht="23.25">
      <c r="B31" s="17"/>
      <c r="C31" s="26"/>
      <c r="D31" s="26"/>
      <c r="E31" s="27"/>
      <c r="F31" s="89" t="s">
        <v>68</v>
      </c>
      <c r="G31" s="89"/>
      <c r="H31" s="89"/>
      <c r="I31" s="89"/>
      <c r="J31" s="89"/>
      <c r="K31" s="89"/>
      <c r="L31" s="58"/>
      <c r="M31" s="56"/>
      <c r="N31" s="57"/>
      <c r="O31" s="59"/>
      <c r="P31" s="54"/>
      <c r="Q31" s="32"/>
      <c r="R31" s="12"/>
      <c r="S31" s="12"/>
      <c r="T31" s="25"/>
      <c r="U31" s="12"/>
    </row>
    <row r="32" spans="1:21" s="2" customFormat="1" ht="23.25">
      <c r="B32" s="17"/>
      <c r="C32" s="26"/>
      <c r="D32" s="26"/>
      <c r="E32" s="27"/>
      <c r="F32" s="90" t="s">
        <v>69</v>
      </c>
      <c r="G32" s="90"/>
      <c r="H32" s="90"/>
      <c r="I32" s="90"/>
      <c r="J32" s="90"/>
      <c r="K32" s="90"/>
      <c r="L32" s="58"/>
      <c r="M32" s="56"/>
      <c r="N32" s="57"/>
      <c r="O32" s="59"/>
      <c r="P32" s="54"/>
      <c r="Q32" s="32"/>
      <c r="R32" s="12"/>
      <c r="S32" s="12"/>
      <c r="T32" s="25"/>
      <c r="U32" s="12"/>
    </row>
    <row r="33" spans="1:22" s="2" customFormat="1" ht="23.25">
      <c r="B33" s="17"/>
      <c r="C33" s="26"/>
      <c r="D33" s="26"/>
      <c r="E33" s="27"/>
      <c r="F33" s="53"/>
      <c r="G33" s="49"/>
      <c r="H33" s="49"/>
      <c r="I33" s="63"/>
      <c r="J33" s="49"/>
      <c r="K33" s="56"/>
      <c r="L33" s="58"/>
      <c r="M33" s="56"/>
      <c r="N33" s="57"/>
      <c r="O33" s="59"/>
      <c r="P33" s="54"/>
      <c r="Q33" s="32"/>
      <c r="R33" s="12"/>
      <c r="S33" s="12"/>
      <c r="T33" s="25"/>
      <c r="U33" s="12"/>
      <c r="V33" s="12"/>
    </row>
    <row r="34" spans="1:22" s="2" customFormat="1" ht="23.25">
      <c r="B34" s="17"/>
      <c r="C34" s="26"/>
      <c r="D34" s="26"/>
      <c r="E34" s="27"/>
      <c r="F34" s="53"/>
      <c r="G34" s="49"/>
      <c r="H34" s="49"/>
      <c r="I34" s="63"/>
      <c r="J34" s="49"/>
      <c r="K34" s="56"/>
      <c r="L34" s="58"/>
      <c r="M34" s="56"/>
      <c r="N34" s="57"/>
      <c r="O34" s="59"/>
      <c r="P34" s="54"/>
      <c r="Q34" s="32"/>
      <c r="R34" s="12"/>
      <c r="S34" s="12"/>
      <c r="T34" s="25"/>
      <c r="U34"/>
      <c r="V34"/>
    </row>
    <row r="35" spans="1:22" s="2" customFormat="1" ht="17.25">
      <c r="A35" s="64" t="s">
        <v>54</v>
      </c>
      <c r="B35" s="65"/>
      <c r="C35" s="65"/>
      <c r="D35" s="65"/>
      <c r="E35" s="66"/>
      <c r="F35" s="66"/>
      <c r="G35" s="67"/>
      <c r="H35" s="67"/>
      <c r="I35" s="68"/>
      <c r="J35" s="69"/>
      <c r="K35" s="70"/>
      <c r="L35" s="22"/>
      <c r="M35" s="70"/>
      <c r="N35" s="71"/>
      <c r="O35" s="70"/>
      <c r="P35" s="69"/>
      <c r="Q35" s="69"/>
      <c r="R35" s="72"/>
      <c r="S35" s="12"/>
      <c r="T35" s="25"/>
      <c r="U35"/>
      <c r="V35"/>
    </row>
    <row r="36" spans="1:22" s="2" customFormat="1" ht="17.25">
      <c r="A36" s="73" t="s">
        <v>55</v>
      </c>
      <c r="B36" s="65"/>
      <c r="C36" s="65"/>
      <c r="D36" s="65"/>
      <c r="E36" s="66"/>
      <c r="F36" s="66"/>
      <c r="G36" s="67"/>
      <c r="H36" s="67"/>
      <c r="I36" s="68"/>
      <c r="J36" s="69"/>
      <c r="K36" s="70"/>
      <c r="L36" s="22"/>
      <c r="M36" s="70"/>
      <c r="N36" s="71"/>
      <c r="O36" s="70"/>
      <c r="P36" s="69"/>
      <c r="Q36" s="69"/>
      <c r="R36" s="72"/>
      <c r="S36" s="12"/>
      <c r="T36" s="25"/>
      <c r="U36"/>
      <c r="V36"/>
    </row>
    <row r="37" spans="1:22" s="2" customFormat="1" ht="17.25">
      <c r="A37" s="73" t="s">
        <v>56</v>
      </c>
      <c r="B37" s="65"/>
      <c r="C37" s="65"/>
      <c r="D37" s="65"/>
      <c r="E37" s="66"/>
      <c r="F37" s="66"/>
      <c r="G37" s="67"/>
      <c r="H37" s="67"/>
      <c r="I37" s="68"/>
      <c r="J37" s="69"/>
      <c r="K37" s="70"/>
      <c r="L37" s="22"/>
      <c r="M37" s="70"/>
      <c r="N37" s="71"/>
      <c r="O37" s="70"/>
      <c r="P37" s="69"/>
      <c r="Q37" s="69"/>
      <c r="R37" s="72"/>
      <c r="S37" s="12"/>
      <c r="T37" s="25"/>
      <c r="U37"/>
      <c r="V37"/>
    </row>
    <row r="38" spans="1:22" s="2" customFormat="1" ht="17.25">
      <c r="A38" s="73" t="s">
        <v>57</v>
      </c>
      <c r="B38" s="65"/>
      <c r="C38" s="65"/>
      <c r="D38" s="65"/>
      <c r="E38" s="66"/>
      <c r="F38" s="66"/>
      <c r="G38" s="67"/>
      <c r="H38" s="67"/>
      <c r="I38" s="68"/>
      <c r="J38" s="69"/>
      <c r="K38" s="70"/>
      <c r="L38" s="22"/>
      <c r="M38" s="70"/>
      <c r="N38" s="71"/>
      <c r="O38" s="70"/>
      <c r="P38" s="69"/>
      <c r="Q38" s="69"/>
      <c r="R38" s="72"/>
      <c r="S38" s="12"/>
      <c r="T38" s="25"/>
      <c r="U38"/>
      <c r="V38"/>
    </row>
    <row r="39" spans="1:22" s="2" customFormat="1" ht="17.25">
      <c r="A39" s="73" t="s">
        <v>58</v>
      </c>
      <c r="B39" s="65"/>
      <c r="C39" s="65"/>
      <c r="D39" s="65"/>
      <c r="E39" s="66"/>
      <c r="F39" s="66"/>
      <c r="G39" s="67"/>
      <c r="H39" s="67"/>
      <c r="I39" s="68"/>
      <c r="J39" s="69"/>
      <c r="K39" s="70"/>
      <c r="L39" s="22"/>
      <c r="M39" s="70"/>
      <c r="N39" s="71"/>
      <c r="O39" s="70"/>
      <c r="P39" s="69"/>
      <c r="Q39" s="69"/>
      <c r="R39" s="72"/>
      <c r="S39" s="12"/>
      <c r="T39" s="25"/>
      <c r="U39"/>
      <c r="V39"/>
    </row>
    <row r="40" spans="1:22" s="2" customFormat="1" ht="17.25">
      <c r="A40" s="74" t="s">
        <v>59</v>
      </c>
      <c r="B40" s="75"/>
      <c r="C40" s="76"/>
      <c r="D40" s="76"/>
      <c r="E40" s="77"/>
      <c r="F40" s="77"/>
      <c r="G40" s="78"/>
      <c r="H40" s="78"/>
      <c r="I40" s="63"/>
      <c r="J40" s="77"/>
      <c r="K40" s="79"/>
      <c r="L40" s="22"/>
      <c r="M40" s="79"/>
      <c r="N40" s="71"/>
      <c r="O40" s="79"/>
      <c r="P40" s="80"/>
      <c r="Q40" s="80"/>
      <c r="R40" s="72"/>
      <c r="S40" s="12"/>
      <c r="T40" s="25"/>
      <c r="U40"/>
      <c r="V40"/>
    </row>
    <row r="41" spans="1:22">
      <c r="D41"/>
    </row>
  </sheetData>
  <mergeCells count="31"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S3:S5"/>
    <mergeCell ref="T3:T5"/>
    <mergeCell ref="I4:J4"/>
    <mergeCell ref="K4:K5"/>
    <mergeCell ref="L4:M4"/>
    <mergeCell ref="N4:N5"/>
    <mergeCell ref="R3:R5"/>
    <mergeCell ref="O4:O5"/>
    <mergeCell ref="P4:P5"/>
    <mergeCell ref="Q4:Q5"/>
    <mergeCell ref="I3:N3"/>
    <mergeCell ref="O3:Q3"/>
    <mergeCell ref="F28:K28"/>
    <mergeCell ref="F31:K31"/>
    <mergeCell ref="F32:K32"/>
    <mergeCell ref="C23:E23"/>
    <mergeCell ref="M23:Q23"/>
    <mergeCell ref="C26:E26"/>
    <mergeCell ref="M26:Q26"/>
    <mergeCell ref="C27:E27"/>
    <mergeCell ref="M27:Q27"/>
  </mergeCells>
  <conditionalFormatting sqref="B1:B5">
    <cfRule type="duplicateValues" dxfId="90" priority="196"/>
  </conditionalFormatting>
  <conditionalFormatting sqref="B1:B5">
    <cfRule type="duplicateValues" dxfId="89" priority="197"/>
  </conditionalFormatting>
  <conditionalFormatting sqref="B1:B5">
    <cfRule type="duplicateValues" dxfId="88" priority="198"/>
  </conditionalFormatting>
  <conditionalFormatting sqref="B1:B5">
    <cfRule type="duplicateValues" dxfId="87" priority="199"/>
    <cfRule type="duplicateValues" dxfId="86" priority="200"/>
  </conditionalFormatting>
  <conditionalFormatting sqref="B1:B5">
    <cfRule type="duplicateValues" dxfId="85" priority="201"/>
  </conditionalFormatting>
  <conditionalFormatting sqref="B1:B5">
    <cfRule type="duplicateValues" dxfId="84" priority="202"/>
  </conditionalFormatting>
  <conditionalFormatting sqref="B40">
    <cfRule type="duplicateValues" dxfId="83" priority="129"/>
  </conditionalFormatting>
  <conditionalFormatting sqref="B40">
    <cfRule type="duplicateValues" dxfId="82" priority="128"/>
  </conditionalFormatting>
  <conditionalFormatting sqref="B40">
    <cfRule type="duplicateValues" dxfId="81" priority="127"/>
  </conditionalFormatting>
  <conditionalFormatting sqref="B35:B39 C33:C34">
    <cfRule type="duplicateValues" dxfId="80" priority="126"/>
  </conditionalFormatting>
  <conditionalFormatting sqref="B33:B39">
    <cfRule type="duplicateValues" dxfId="79" priority="125"/>
  </conditionalFormatting>
  <conditionalFormatting sqref="B33:B39">
    <cfRule type="duplicateValues" dxfId="78" priority="123"/>
  </conditionalFormatting>
  <conditionalFormatting sqref="B22">
    <cfRule type="duplicateValues" dxfId="77" priority="76"/>
  </conditionalFormatting>
  <conditionalFormatting sqref="C28:C32 C24:C25">
    <cfRule type="duplicateValues" dxfId="76" priority="78"/>
  </conditionalFormatting>
  <conditionalFormatting sqref="B23:B32">
    <cfRule type="duplicateValues" dxfId="75" priority="77"/>
  </conditionalFormatting>
  <conditionalFormatting sqref="B22:B32">
    <cfRule type="duplicateValues" dxfId="74" priority="75"/>
  </conditionalFormatting>
  <conditionalFormatting sqref="B6">
    <cfRule type="duplicateValues" dxfId="73" priority="71"/>
  </conditionalFormatting>
  <conditionalFormatting sqref="B6">
    <cfRule type="duplicateValues" dxfId="72" priority="70"/>
  </conditionalFormatting>
  <conditionalFormatting sqref="B6">
    <cfRule type="duplicateValues" dxfId="71" priority="72"/>
  </conditionalFormatting>
  <conditionalFormatting sqref="B6">
    <cfRule type="duplicateValues" dxfId="70" priority="73"/>
  </conditionalFormatting>
  <conditionalFormatting sqref="B6">
    <cfRule type="duplicateValues" dxfId="69" priority="74"/>
  </conditionalFormatting>
  <conditionalFormatting sqref="B7">
    <cfRule type="duplicateValues" dxfId="68" priority="66"/>
  </conditionalFormatting>
  <conditionalFormatting sqref="B7">
    <cfRule type="duplicateValues" dxfId="67" priority="65"/>
  </conditionalFormatting>
  <conditionalFormatting sqref="B7">
    <cfRule type="duplicateValues" dxfId="66" priority="67"/>
  </conditionalFormatting>
  <conditionalFormatting sqref="B7">
    <cfRule type="duplicateValues" dxfId="65" priority="68"/>
  </conditionalFormatting>
  <conditionalFormatting sqref="B7">
    <cfRule type="duplicateValues" dxfId="64" priority="69"/>
  </conditionalFormatting>
  <conditionalFormatting sqref="B8">
    <cfRule type="duplicateValues" dxfId="63" priority="61"/>
  </conditionalFormatting>
  <conditionalFormatting sqref="B8">
    <cfRule type="duplicateValues" dxfId="62" priority="60"/>
  </conditionalFormatting>
  <conditionalFormatting sqref="B8">
    <cfRule type="duplicateValues" dxfId="61" priority="62"/>
  </conditionalFormatting>
  <conditionalFormatting sqref="B8">
    <cfRule type="duplicateValues" dxfId="60" priority="63"/>
  </conditionalFormatting>
  <conditionalFormatting sqref="B8">
    <cfRule type="duplicateValues" dxfId="59" priority="64"/>
  </conditionalFormatting>
  <conditionalFormatting sqref="B9">
    <cfRule type="duplicateValues" dxfId="58" priority="56"/>
  </conditionalFormatting>
  <conditionalFormatting sqref="B9">
    <cfRule type="duplicateValues" dxfId="57" priority="55"/>
  </conditionalFormatting>
  <conditionalFormatting sqref="B9">
    <cfRule type="duplicateValues" dxfId="56" priority="57"/>
  </conditionalFormatting>
  <conditionalFormatting sqref="B9">
    <cfRule type="duplicateValues" dxfId="55" priority="58"/>
  </conditionalFormatting>
  <conditionalFormatting sqref="B9">
    <cfRule type="duplicateValues" dxfId="54" priority="59"/>
  </conditionalFormatting>
  <conditionalFormatting sqref="B10">
    <cfRule type="duplicateValues" dxfId="53" priority="51"/>
  </conditionalFormatting>
  <conditionalFormatting sqref="B10">
    <cfRule type="duplicateValues" dxfId="52" priority="50"/>
  </conditionalFormatting>
  <conditionalFormatting sqref="B10">
    <cfRule type="duplicateValues" dxfId="51" priority="52"/>
  </conditionalFormatting>
  <conditionalFormatting sqref="B10">
    <cfRule type="duplicateValues" dxfId="50" priority="53"/>
  </conditionalFormatting>
  <conditionalFormatting sqref="B10">
    <cfRule type="duplicateValues" dxfId="49" priority="54"/>
  </conditionalFormatting>
  <conditionalFormatting sqref="B11">
    <cfRule type="duplicateValues" dxfId="48" priority="46"/>
  </conditionalFormatting>
  <conditionalFormatting sqref="B11">
    <cfRule type="duplicateValues" dxfId="47" priority="45"/>
  </conditionalFormatting>
  <conditionalFormatting sqref="B11">
    <cfRule type="duplicateValues" dxfId="46" priority="47"/>
  </conditionalFormatting>
  <conditionalFormatting sqref="B11">
    <cfRule type="duplicateValues" dxfId="45" priority="48"/>
  </conditionalFormatting>
  <conditionalFormatting sqref="B11">
    <cfRule type="duplicateValues" dxfId="44" priority="49"/>
  </conditionalFormatting>
  <conditionalFormatting sqref="B12">
    <cfRule type="duplicateValues" dxfId="43" priority="41"/>
  </conditionalFormatting>
  <conditionalFormatting sqref="B12">
    <cfRule type="duplicateValues" dxfId="42" priority="40"/>
  </conditionalFormatting>
  <conditionalFormatting sqref="B12">
    <cfRule type="duplicateValues" dxfId="41" priority="42"/>
  </conditionalFormatting>
  <conditionalFormatting sqref="B12">
    <cfRule type="duplicateValues" dxfId="40" priority="43"/>
  </conditionalFormatting>
  <conditionalFormatting sqref="B12">
    <cfRule type="duplicateValues" dxfId="39" priority="44"/>
  </conditionalFormatting>
  <conditionalFormatting sqref="B13">
    <cfRule type="duplicateValues" dxfId="38" priority="36"/>
  </conditionalFormatting>
  <conditionalFormatting sqref="B13">
    <cfRule type="duplicateValues" dxfId="37" priority="35"/>
  </conditionalFormatting>
  <conditionalFormatting sqref="B13">
    <cfRule type="duplicateValues" dxfId="36" priority="37"/>
  </conditionalFormatting>
  <conditionalFormatting sqref="B13">
    <cfRule type="duplicateValues" dxfId="35" priority="38"/>
  </conditionalFormatting>
  <conditionalFormatting sqref="B13">
    <cfRule type="duplicateValues" dxfId="34" priority="39"/>
  </conditionalFormatting>
  <conditionalFormatting sqref="B14">
    <cfRule type="duplicateValues" dxfId="33" priority="31"/>
  </conditionalFormatting>
  <conditionalFormatting sqref="B14">
    <cfRule type="duplicateValues" dxfId="32" priority="30"/>
  </conditionalFormatting>
  <conditionalFormatting sqref="B14">
    <cfRule type="duplicateValues" dxfId="31" priority="32"/>
  </conditionalFormatting>
  <conditionalFormatting sqref="B14">
    <cfRule type="duplicateValues" dxfId="30" priority="33"/>
  </conditionalFormatting>
  <conditionalFormatting sqref="B14">
    <cfRule type="duplicateValues" dxfId="29" priority="34"/>
  </conditionalFormatting>
  <conditionalFormatting sqref="B15">
    <cfRule type="duplicateValues" dxfId="28" priority="26"/>
  </conditionalFormatting>
  <conditionalFormatting sqref="B15">
    <cfRule type="duplicateValues" dxfId="27" priority="25"/>
  </conditionalFormatting>
  <conditionalFormatting sqref="B15">
    <cfRule type="duplicateValues" dxfId="26" priority="27"/>
  </conditionalFormatting>
  <conditionalFormatting sqref="B15">
    <cfRule type="duplicateValues" dxfId="25" priority="28"/>
  </conditionalFormatting>
  <conditionalFormatting sqref="B15">
    <cfRule type="duplicateValues" dxfId="24" priority="29"/>
  </conditionalFormatting>
  <conditionalFormatting sqref="B16">
    <cfRule type="duplicateValues" dxfId="23" priority="21"/>
  </conditionalFormatting>
  <conditionalFormatting sqref="B16">
    <cfRule type="duplicateValues" dxfId="22" priority="20"/>
  </conditionalFormatting>
  <conditionalFormatting sqref="B16">
    <cfRule type="duplicateValues" dxfId="21" priority="22"/>
  </conditionalFormatting>
  <conditionalFormatting sqref="B16">
    <cfRule type="duplicateValues" dxfId="20" priority="23"/>
  </conditionalFormatting>
  <conditionalFormatting sqref="B16">
    <cfRule type="duplicateValues" dxfId="19" priority="24"/>
  </conditionalFormatting>
  <conditionalFormatting sqref="B17">
    <cfRule type="duplicateValues" dxfId="18" priority="16"/>
  </conditionalFormatting>
  <conditionalFormatting sqref="B17">
    <cfRule type="duplicateValues" dxfId="17" priority="15"/>
  </conditionalFormatting>
  <conditionalFormatting sqref="B17">
    <cfRule type="duplicateValues" dxfId="16" priority="17"/>
  </conditionalFormatting>
  <conditionalFormatting sqref="B17">
    <cfRule type="duplicateValues" dxfId="15" priority="18"/>
  </conditionalFormatting>
  <conditionalFormatting sqref="B17">
    <cfRule type="duplicateValues" dxfId="14" priority="19"/>
  </conditionalFormatting>
  <conditionalFormatting sqref="B18">
    <cfRule type="duplicateValues" dxfId="13" priority="11"/>
  </conditionalFormatting>
  <conditionalFormatting sqref="B18">
    <cfRule type="duplicateValues" dxfId="12" priority="10"/>
  </conditionalFormatting>
  <conditionalFormatting sqref="B18">
    <cfRule type="duplicateValues" dxfId="11" priority="12"/>
  </conditionalFormatting>
  <conditionalFormatting sqref="B18">
    <cfRule type="duplicateValues" dxfId="10" priority="13"/>
  </conditionalFormatting>
  <conditionalFormatting sqref="B18">
    <cfRule type="duplicateValues" dxfId="9" priority="14"/>
  </conditionalFormatting>
  <conditionalFormatting sqref="B19">
    <cfRule type="duplicateValues" dxfId="8" priority="5"/>
  </conditionalFormatting>
  <conditionalFormatting sqref="B19">
    <cfRule type="duplicateValues" dxfId="7" priority="6"/>
    <cfRule type="duplicateValues" dxfId="6" priority="7"/>
  </conditionalFormatting>
  <conditionalFormatting sqref="B19">
    <cfRule type="duplicateValues" dxfId="5" priority="4"/>
  </conditionalFormatting>
  <conditionalFormatting sqref="B19">
    <cfRule type="duplicateValues" dxfId="4" priority="8"/>
  </conditionalFormatting>
  <conditionalFormatting sqref="B19">
    <cfRule type="duplicateValues" dxfId="3" priority="9"/>
  </conditionalFormatting>
  <conditionalFormatting sqref="B20">
    <cfRule type="duplicateValues" dxfId="2" priority="2"/>
  </conditionalFormatting>
  <conditionalFormatting sqref="B20">
    <cfRule type="duplicateValues" dxfId="1" priority="1"/>
  </conditionalFormatting>
  <conditionalFormatting sqref="B20"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FIJOS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2025-05-26T15:09:29Z</dcterms:modified>
</cp:coreProperties>
</file>