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CCFB6BC-006E-4A31-98A0-11D71B3BDDB9}" xr6:coauthVersionLast="47" xr6:coauthVersionMax="47" xr10:uidLastSave="{00000000-0000-0000-0000-000000000000}"/>
  <bookViews>
    <workbookView xWindow="-110" yWindow="-110" windowWidth="19420" windowHeight="10420" xr2:uid="{AB784EA7-EB52-4C60-B487-70704A9DD5E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O17" i="1"/>
  <c r="N17" i="1"/>
  <c r="M17" i="1"/>
  <c r="L17" i="1"/>
  <c r="K17" i="1"/>
  <c r="Q17" i="1" s="1"/>
  <c r="Q16" i="1"/>
  <c r="O16" i="1"/>
  <c r="N16" i="1"/>
  <c r="M16" i="1"/>
  <c r="L16" i="1"/>
  <c r="S16" i="1" s="1"/>
  <c r="K16" i="1"/>
  <c r="O15" i="1"/>
  <c r="S15" i="1" s="1"/>
  <c r="N15" i="1"/>
  <c r="M15" i="1"/>
  <c r="L15" i="1"/>
  <c r="K15" i="1"/>
  <c r="Q15" i="1" s="1"/>
  <c r="O14" i="1"/>
  <c r="N14" i="1"/>
  <c r="Q14" i="1" s="1"/>
  <c r="M14" i="1"/>
  <c r="S14" i="1" s="1"/>
  <c r="L14" i="1"/>
  <c r="K14" i="1"/>
  <c r="O13" i="1"/>
  <c r="N13" i="1"/>
  <c r="M13" i="1"/>
  <c r="S13" i="1" s="1"/>
  <c r="L13" i="1"/>
  <c r="K13" i="1"/>
  <c r="O12" i="1"/>
  <c r="N12" i="1"/>
  <c r="M12" i="1"/>
  <c r="L12" i="1"/>
  <c r="S12" i="1" s="1"/>
  <c r="K12" i="1"/>
  <c r="O11" i="1"/>
  <c r="N11" i="1"/>
  <c r="M11" i="1"/>
  <c r="L11" i="1"/>
  <c r="S11" i="1" s="1"/>
  <c r="K11" i="1"/>
  <c r="Q11" i="1" s="1"/>
  <c r="O10" i="1"/>
  <c r="N10" i="1"/>
  <c r="M10" i="1"/>
  <c r="L10" i="1"/>
  <c r="S10" i="1" s="1"/>
  <c r="K10" i="1"/>
  <c r="Q10" i="1" s="1"/>
  <c r="S9" i="1"/>
  <c r="O9" i="1"/>
  <c r="N9" i="1"/>
  <c r="M9" i="1"/>
  <c r="L9" i="1"/>
  <c r="K9" i="1"/>
  <c r="Q9" i="1" s="1"/>
  <c r="Q8" i="1"/>
  <c r="O8" i="1"/>
  <c r="N8" i="1"/>
  <c r="M8" i="1"/>
  <c r="L8" i="1"/>
  <c r="S8" i="1" s="1"/>
  <c r="O7" i="1"/>
  <c r="S7" i="1" s="1"/>
  <c r="N7" i="1"/>
  <c r="Q7" i="1" s="1"/>
  <c r="M7" i="1"/>
  <c r="L7" i="1"/>
  <c r="O6" i="1"/>
  <c r="N6" i="1"/>
  <c r="M6" i="1"/>
  <c r="L6" i="1"/>
  <c r="Q6" i="1" s="1"/>
  <c r="K6" i="1"/>
  <c r="Q13" i="1" l="1"/>
  <c r="Q12" i="1"/>
  <c r="S6" i="1"/>
</calcChain>
</file>

<file path=xl/sharedStrings.xml><?xml version="1.0" encoding="utf-8"?>
<sst xmlns="http://schemas.openxmlformats.org/spreadsheetml/2006/main" count="115" uniqueCount="69">
  <si>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</si>
  <si>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</si>
  <si>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</si>
  <si>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</si>
  <si>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</si>
  <si>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</si>
  <si>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</si>
  <si>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</si>
  <si>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</si>
  <si>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</si>
  <si>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</si>
  <si>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</si>
  <si>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</si>
  <si>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</si>
  <si>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</si>
  <si>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</si>
  <si>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</si>
  <si>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</si>
  <si>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</si>
  <si>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</si>
  <si>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</si>
  <si>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</si>
  <si>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</si>
  <si>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</si>
  <si>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</si>
  <si>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</si>
  <si>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</si>
  <si>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ANA ROSARIO UREÑA RAMOS</t>
  </si>
  <si>
    <t>AUXILIAR ADMINISTRATIVO (A)</t>
  </si>
  <si>
    <t>GOBERNACION CIVIL DE SANTIAGO RODRIGUEZ-MIP</t>
  </si>
  <si>
    <t>PERSONAL DE CARACTER EVENTUAL</t>
  </si>
  <si>
    <t>2.1.1.2.01</t>
  </si>
  <si>
    <t>FEMENINO</t>
  </si>
  <si>
    <t>CLARA ESTHER DURAN ESPINAL</t>
  </si>
  <si>
    <t>ANALISTA DE PLANIFIC. Y DES.</t>
  </si>
  <si>
    <t>TEMPORERO</t>
  </si>
  <si>
    <t>2.1.1.2.153</t>
  </si>
  <si>
    <t>EMILIS CESARINA ALMONTE OVALLE</t>
  </si>
  <si>
    <t>CONTADOR (A)</t>
  </si>
  <si>
    <t>2.1.1.2.256</t>
  </si>
  <si>
    <t>FRANCISCO ANTONIO DILONE LAMAR</t>
  </si>
  <si>
    <t>MENSAJERO</t>
  </si>
  <si>
    <t>FREWLIAN DE JESUS GENERE BLANCO</t>
  </si>
  <si>
    <t>MASCULINO</t>
  </si>
  <si>
    <t>JOSE JOAQUIN FERNANDEZ GUZMAN</t>
  </si>
  <si>
    <t>SECRETARIO (A)</t>
  </si>
  <si>
    <t>JOSEFINA ALTAGRACIA ESTEVEZ ESTEVEZ</t>
  </si>
  <si>
    <t>CONSERJE</t>
  </si>
  <si>
    <t>MAXIMINO DE JESUS GUTIERREZ NUÑEZ</t>
  </si>
  <si>
    <t>MODELIZ DE JESUS VENTURA RIVAS</t>
  </si>
  <si>
    <t>NIEVE MARIA DURAN DIAZ</t>
  </si>
  <si>
    <t>SOLANLLY OLGA LIDIA SANCHEZ CRUZ</t>
  </si>
  <si>
    <t>YOSELYN ALTAGRACIA SANCHEZ OVALLE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</si>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</sst>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3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3" fontId="11" fillId="0" borderId="11" xfId="1" applyFont="1" applyBorder="1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BC-73EC-49D9-A296-7105C3F2501B}">
  <dimension ref="A1:V36"/>
  <sheetViews>
    <sheetView tabSelected="1" workbookViewId="0">
      <selection activeCell="A2" sqref="A2:V2"/>
    </sheetView>
  </sheetViews>
  <sheetFormatPr baseColWidth="10" defaultRowHeight="14.5"/>
  <sheetData>
    <row r="1" spans="1:22" ht="2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23">
      <c r="A2" s="102" t="s">
        <v>68</v>
      </c>
      <c r="B2" s="102"/>
      <c r="C2" s="102"/>
      <c r="D2" s="103"/>
      <c r="E2" s="103"/>
      <c r="F2" s="103"/>
      <c r="G2" s="103"/>
      <c r="H2" s="103"/>
      <c r="I2" s="103"/>
      <c r="J2" s="103"/>
      <c r="K2" s="104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>
      <c r="A3" s="105" t="s">
        <v>1</v>
      </c>
      <c r="B3" s="108" t="s">
        <v>2</v>
      </c>
      <c r="C3" s="111" t="s">
        <v>3</v>
      </c>
      <c r="D3" s="114" t="s">
        <v>4</v>
      </c>
      <c r="E3" s="114" t="s">
        <v>5</v>
      </c>
      <c r="F3" s="115" t="s">
        <v>6</v>
      </c>
      <c r="G3" s="115" t="s">
        <v>7</v>
      </c>
      <c r="H3" s="98" t="s">
        <v>8</v>
      </c>
      <c r="I3" s="98" t="s">
        <v>9</v>
      </c>
      <c r="J3" s="96" t="s">
        <v>10</v>
      </c>
      <c r="K3" s="99" t="s">
        <v>11</v>
      </c>
      <c r="L3" s="96"/>
      <c r="M3" s="96"/>
      <c r="N3" s="96"/>
      <c r="O3" s="96"/>
      <c r="P3" s="96"/>
      <c r="Q3" s="96"/>
      <c r="R3" s="96" t="s">
        <v>12</v>
      </c>
      <c r="S3" s="96"/>
      <c r="T3" s="96" t="s">
        <v>13</v>
      </c>
      <c r="U3" s="96" t="s">
        <v>14</v>
      </c>
      <c r="V3" s="91" t="s">
        <v>15</v>
      </c>
    </row>
    <row r="4" spans="1:22">
      <c r="A4" s="106"/>
      <c r="B4" s="109"/>
      <c r="C4" s="112"/>
      <c r="D4" s="114"/>
      <c r="E4" s="114"/>
      <c r="F4" s="115"/>
      <c r="G4" s="115"/>
      <c r="H4" s="98"/>
      <c r="I4" s="98"/>
      <c r="J4" s="96"/>
      <c r="K4" s="92" t="s">
        <v>16</v>
      </c>
      <c r="L4" s="93"/>
      <c r="M4" s="94" t="s">
        <v>17</v>
      </c>
      <c r="N4" s="96" t="s">
        <v>18</v>
      </c>
      <c r="O4" s="96"/>
      <c r="P4" s="96"/>
      <c r="Q4" s="96"/>
      <c r="R4" s="97" t="s">
        <v>19</v>
      </c>
      <c r="S4" s="96" t="s">
        <v>20</v>
      </c>
      <c r="T4" s="96"/>
      <c r="U4" s="96"/>
      <c r="V4" s="91"/>
    </row>
    <row r="5" spans="1:22" ht="70">
      <c r="A5" s="107"/>
      <c r="B5" s="110"/>
      <c r="C5" s="113"/>
      <c r="D5" s="114"/>
      <c r="E5" s="114"/>
      <c r="F5" s="115"/>
      <c r="G5" s="115"/>
      <c r="H5" s="98"/>
      <c r="I5" s="98"/>
      <c r="J5" s="96"/>
      <c r="K5" s="2" t="s">
        <v>21</v>
      </c>
      <c r="L5" s="2" t="s">
        <v>22</v>
      </c>
      <c r="M5" s="95"/>
      <c r="N5" s="2" t="s">
        <v>23</v>
      </c>
      <c r="O5" s="2" t="s">
        <v>24</v>
      </c>
      <c r="P5" s="1" t="s">
        <v>25</v>
      </c>
      <c r="Q5" s="1" t="s">
        <v>26</v>
      </c>
      <c r="R5" s="97"/>
      <c r="S5" s="96"/>
      <c r="T5" s="96"/>
      <c r="U5" s="96"/>
      <c r="V5" s="91"/>
    </row>
    <row r="6" spans="1:22">
      <c r="A6" s="3">
        <v>52</v>
      </c>
      <c r="B6" s="3" t="s">
        <v>27</v>
      </c>
      <c r="C6" s="3" t="s">
        <v>28</v>
      </c>
      <c r="D6" s="3" t="s">
        <v>29</v>
      </c>
      <c r="E6" s="4" t="s">
        <v>30</v>
      </c>
      <c r="F6" s="5">
        <v>45323</v>
      </c>
      <c r="G6" s="5">
        <v>45474</v>
      </c>
      <c r="H6" s="6">
        <v>20000</v>
      </c>
      <c r="I6" s="3">
        <v>0</v>
      </c>
      <c r="J6" s="7">
        <v>25</v>
      </c>
      <c r="K6" s="8">
        <f t="shared" ref="K6" si="0">+H6*0.0287</f>
        <v>574</v>
      </c>
      <c r="L6" s="9">
        <f t="shared" ref="L6:L17" si="1">H6*0.071</f>
        <v>1419.9999999999998</v>
      </c>
      <c r="M6" s="9">
        <f t="shared" ref="M6:M17" si="2">H6*0.013</f>
        <v>260</v>
      </c>
      <c r="N6" s="8">
        <f t="shared" ref="N6:N17" si="3">+H6*0.0304</f>
        <v>608</v>
      </c>
      <c r="O6" s="9">
        <f t="shared" ref="O6:O17" si="4">H6*0.0709</f>
        <v>1418</v>
      </c>
      <c r="P6" s="10"/>
      <c r="Q6" s="9">
        <f t="shared" ref="Q6:Q8" si="5">SUM(K6:P6)</f>
        <v>4280</v>
      </c>
      <c r="R6" s="6">
        <v>1207</v>
      </c>
      <c r="S6" s="11">
        <f t="shared" ref="S6:S17" si="6">L6+M6+O6</f>
        <v>3098</v>
      </c>
      <c r="T6" s="6">
        <v>18793</v>
      </c>
      <c r="U6" s="12" t="s">
        <v>31</v>
      </c>
      <c r="V6" s="13" t="s">
        <v>32</v>
      </c>
    </row>
    <row r="7" spans="1:22">
      <c r="A7" s="3">
        <v>153</v>
      </c>
      <c r="B7" s="3" t="s">
        <v>33</v>
      </c>
      <c r="C7" s="3" t="s">
        <v>34</v>
      </c>
      <c r="D7" s="14" t="s">
        <v>29</v>
      </c>
      <c r="E7" s="4" t="s">
        <v>35</v>
      </c>
      <c r="F7" s="5">
        <v>45200</v>
      </c>
      <c r="G7" s="5">
        <v>45383</v>
      </c>
      <c r="H7" s="7">
        <v>18500</v>
      </c>
      <c r="I7" s="3">
        <v>0</v>
      </c>
      <c r="J7" s="7">
        <v>25</v>
      </c>
      <c r="K7" s="13">
        <v>530.95000000000005</v>
      </c>
      <c r="L7" s="9">
        <f t="shared" si="1"/>
        <v>1313.4999999999998</v>
      </c>
      <c r="M7" s="9">
        <f t="shared" si="2"/>
        <v>240.5</v>
      </c>
      <c r="N7" s="8">
        <f t="shared" si="3"/>
        <v>562.4</v>
      </c>
      <c r="O7" s="9">
        <f t="shared" si="4"/>
        <v>1311.65</v>
      </c>
      <c r="P7" s="9"/>
      <c r="Q7" s="9">
        <f t="shared" si="5"/>
        <v>3959</v>
      </c>
      <c r="R7" s="15">
        <v>1118.3499999999999</v>
      </c>
      <c r="S7" s="11">
        <f t="shared" si="6"/>
        <v>2865.6499999999996</v>
      </c>
      <c r="T7" s="6">
        <v>17381.650000000001</v>
      </c>
      <c r="U7" s="12" t="s">
        <v>36</v>
      </c>
      <c r="V7" s="16" t="s">
        <v>32</v>
      </c>
    </row>
    <row r="8" spans="1:22">
      <c r="A8" s="3">
        <v>256</v>
      </c>
      <c r="B8" s="3" t="s">
        <v>37</v>
      </c>
      <c r="C8" s="3" t="s">
        <v>38</v>
      </c>
      <c r="D8" s="14" t="s">
        <v>29</v>
      </c>
      <c r="E8" s="4" t="s">
        <v>35</v>
      </c>
      <c r="F8" s="5">
        <v>45200</v>
      </c>
      <c r="G8" s="5">
        <v>45383</v>
      </c>
      <c r="H8" s="7">
        <v>15000</v>
      </c>
      <c r="I8" s="3">
        <v>0</v>
      </c>
      <c r="J8" s="7">
        <v>25</v>
      </c>
      <c r="K8" s="13">
        <v>430.5</v>
      </c>
      <c r="L8" s="9">
        <f t="shared" si="1"/>
        <v>1065</v>
      </c>
      <c r="M8" s="9">
        <f t="shared" si="2"/>
        <v>195</v>
      </c>
      <c r="N8" s="8">
        <f t="shared" si="3"/>
        <v>456</v>
      </c>
      <c r="O8" s="9">
        <f t="shared" si="4"/>
        <v>1063.5</v>
      </c>
      <c r="P8" s="9"/>
      <c r="Q8" s="9">
        <f t="shared" si="5"/>
        <v>3210</v>
      </c>
      <c r="R8" s="13">
        <v>911.5</v>
      </c>
      <c r="S8" s="11">
        <f t="shared" si="6"/>
        <v>2323.5</v>
      </c>
      <c r="T8" s="6">
        <v>14088.5</v>
      </c>
      <c r="U8" s="12" t="s">
        <v>39</v>
      </c>
      <c r="V8" s="16" t="s">
        <v>32</v>
      </c>
    </row>
    <row r="9" spans="1:22">
      <c r="A9" s="3">
        <v>395</v>
      </c>
      <c r="B9" s="3" t="s">
        <v>40</v>
      </c>
      <c r="C9" s="3" t="s">
        <v>41</v>
      </c>
      <c r="D9" s="3" t="s">
        <v>29</v>
      </c>
      <c r="E9" s="4" t="s">
        <v>30</v>
      </c>
      <c r="F9" s="5">
        <v>45323</v>
      </c>
      <c r="G9" s="5">
        <v>45474</v>
      </c>
      <c r="H9" s="6">
        <v>20000</v>
      </c>
      <c r="I9" s="3">
        <v>0</v>
      </c>
      <c r="J9" s="7">
        <v>25</v>
      </c>
      <c r="K9" s="8">
        <f t="shared" ref="K9:K17" si="7">+H9*0.0287</f>
        <v>574</v>
      </c>
      <c r="L9" s="9">
        <f t="shared" si="1"/>
        <v>1419.9999999999998</v>
      </c>
      <c r="M9" s="9">
        <f t="shared" si="2"/>
        <v>260</v>
      </c>
      <c r="N9" s="8">
        <f t="shared" si="3"/>
        <v>608</v>
      </c>
      <c r="O9" s="9">
        <f t="shared" si="4"/>
        <v>1418</v>
      </c>
      <c r="P9" s="9"/>
      <c r="Q9" s="9">
        <f t="shared" ref="Q9:Q17" si="8">SUM(K9:P9)</f>
        <v>4280</v>
      </c>
      <c r="R9" s="6">
        <v>1207</v>
      </c>
      <c r="S9" s="11">
        <f t="shared" si="6"/>
        <v>3098</v>
      </c>
      <c r="T9" s="6">
        <v>18793</v>
      </c>
      <c r="U9" s="12" t="s">
        <v>31</v>
      </c>
      <c r="V9" s="16" t="s">
        <v>32</v>
      </c>
    </row>
    <row r="10" spans="1:22">
      <c r="A10" s="3">
        <v>419</v>
      </c>
      <c r="B10" s="3" t="s">
        <v>42</v>
      </c>
      <c r="C10" s="3" t="s">
        <v>28</v>
      </c>
      <c r="D10" s="3" t="s">
        <v>29</v>
      </c>
      <c r="E10" s="4" t="s">
        <v>30</v>
      </c>
      <c r="F10" s="5">
        <v>45292</v>
      </c>
      <c r="G10" s="5">
        <v>45444</v>
      </c>
      <c r="H10" s="6">
        <v>15000</v>
      </c>
      <c r="I10" s="3">
        <v>0</v>
      </c>
      <c r="J10" s="7">
        <v>25</v>
      </c>
      <c r="K10" s="8">
        <f t="shared" si="7"/>
        <v>430.5</v>
      </c>
      <c r="L10" s="9">
        <f t="shared" si="1"/>
        <v>1065</v>
      </c>
      <c r="M10" s="9">
        <f t="shared" si="2"/>
        <v>195</v>
      </c>
      <c r="N10" s="8">
        <f t="shared" si="3"/>
        <v>456</v>
      </c>
      <c r="O10" s="9">
        <f t="shared" si="4"/>
        <v>1063.5</v>
      </c>
      <c r="P10" s="9"/>
      <c r="Q10" s="9">
        <f t="shared" si="8"/>
        <v>3210</v>
      </c>
      <c r="R10" s="3">
        <v>911.5</v>
      </c>
      <c r="S10" s="11">
        <f t="shared" si="6"/>
        <v>2323.5</v>
      </c>
      <c r="T10" s="6">
        <v>14088.5</v>
      </c>
      <c r="U10" s="12" t="s">
        <v>31</v>
      </c>
      <c r="V10" s="16" t="s">
        <v>43</v>
      </c>
    </row>
    <row r="11" spans="1:22">
      <c r="A11" s="3">
        <v>594</v>
      </c>
      <c r="B11" s="3" t="s">
        <v>44</v>
      </c>
      <c r="C11" s="3" t="s">
        <v>45</v>
      </c>
      <c r="D11" s="3" t="s">
        <v>29</v>
      </c>
      <c r="E11" s="4" t="s">
        <v>30</v>
      </c>
      <c r="F11" s="5">
        <v>45323</v>
      </c>
      <c r="G11" s="5">
        <v>45474</v>
      </c>
      <c r="H11" s="6">
        <v>23000</v>
      </c>
      <c r="I11" s="3">
        <v>0</v>
      </c>
      <c r="J11" s="7">
        <v>25</v>
      </c>
      <c r="K11" s="8">
        <f t="shared" si="7"/>
        <v>660.1</v>
      </c>
      <c r="L11" s="9">
        <f t="shared" si="1"/>
        <v>1632.9999999999998</v>
      </c>
      <c r="M11" s="9">
        <f t="shared" si="2"/>
        <v>299</v>
      </c>
      <c r="N11" s="8">
        <f t="shared" si="3"/>
        <v>699.2</v>
      </c>
      <c r="O11" s="9">
        <f t="shared" si="4"/>
        <v>1630.7</v>
      </c>
      <c r="P11" s="9"/>
      <c r="Q11" s="9">
        <f t="shared" si="8"/>
        <v>4922</v>
      </c>
      <c r="R11" s="6">
        <v>1384.3</v>
      </c>
      <c r="S11" s="11">
        <f t="shared" si="6"/>
        <v>3562.7</v>
      </c>
      <c r="T11" s="6">
        <v>21615.7</v>
      </c>
      <c r="U11" s="12" t="s">
        <v>31</v>
      </c>
      <c r="V11" s="16" t="s">
        <v>32</v>
      </c>
    </row>
    <row r="12" spans="1:22">
      <c r="A12" s="3">
        <v>620</v>
      </c>
      <c r="B12" s="3" t="s">
        <v>46</v>
      </c>
      <c r="C12" s="3" t="s">
        <v>47</v>
      </c>
      <c r="D12" s="3" t="s">
        <v>29</v>
      </c>
      <c r="E12" s="4" t="s">
        <v>30</v>
      </c>
      <c r="F12" s="5">
        <v>45323</v>
      </c>
      <c r="G12" s="5">
        <v>45474</v>
      </c>
      <c r="H12" s="6">
        <v>18000</v>
      </c>
      <c r="I12" s="3">
        <v>0</v>
      </c>
      <c r="J12" s="7">
        <v>25</v>
      </c>
      <c r="K12" s="8">
        <f t="shared" si="7"/>
        <v>516.6</v>
      </c>
      <c r="L12" s="9">
        <f t="shared" si="1"/>
        <v>1277.9999999999998</v>
      </c>
      <c r="M12" s="9">
        <f t="shared" si="2"/>
        <v>234</v>
      </c>
      <c r="N12" s="8">
        <f t="shared" si="3"/>
        <v>547.20000000000005</v>
      </c>
      <c r="O12" s="9">
        <f t="shared" si="4"/>
        <v>1276.2</v>
      </c>
      <c r="P12" s="9"/>
      <c r="Q12" s="9">
        <f t="shared" si="8"/>
        <v>3852</v>
      </c>
      <c r="R12" s="6">
        <v>1088.8</v>
      </c>
      <c r="S12" s="11">
        <f t="shared" si="6"/>
        <v>2788.2</v>
      </c>
      <c r="T12" s="6">
        <v>16911.2</v>
      </c>
      <c r="U12" s="12" t="s">
        <v>31</v>
      </c>
      <c r="V12" s="16" t="s">
        <v>43</v>
      </c>
    </row>
    <row r="13" spans="1:22">
      <c r="A13" s="3">
        <v>833</v>
      </c>
      <c r="B13" s="3" t="s">
        <v>48</v>
      </c>
      <c r="C13" s="3" t="s">
        <v>41</v>
      </c>
      <c r="D13" s="3" t="s">
        <v>29</v>
      </c>
      <c r="E13" s="4" t="s">
        <v>30</v>
      </c>
      <c r="F13" s="5">
        <v>45323</v>
      </c>
      <c r="G13" s="5">
        <v>45474</v>
      </c>
      <c r="H13" s="6">
        <v>20000</v>
      </c>
      <c r="I13" s="3">
        <v>0</v>
      </c>
      <c r="J13" s="7">
        <v>25</v>
      </c>
      <c r="K13" s="8">
        <f t="shared" si="7"/>
        <v>574</v>
      </c>
      <c r="L13" s="9">
        <f t="shared" si="1"/>
        <v>1419.9999999999998</v>
      </c>
      <c r="M13" s="9">
        <f t="shared" si="2"/>
        <v>260</v>
      </c>
      <c r="N13" s="8">
        <f t="shared" si="3"/>
        <v>608</v>
      </c>
      <c r="O13" s="9">
        <f t="shared" si="4"/>
        <v>1418</v>
      </c>
      <c r="P13" s="8"/>
      <c r="Q13" s="9">
        <f t="shared" si="8"/>
        <v>4280</v>
      </c>
      <c r="R13" s="6">
        <v>1207</v>
      </c>
      <c r="S13" s="11">
        <f t="shared" si="6"/>
        <v>3098</v>
      </c>
      <c r="T13" s="6">
        <v>18793</v>
      </c>
      <c r="U13" s="12" t="s">
        <v>31</v>
      </c>
      <c r="V13" s="8" t="s">
        <v>43</v>
      </c>
    </row>
    <row r="14" spans="1:22">
      <c r="A14" s="3">
        <v>874</v>
      </c>
      <c r="B14" s="3" t="s">
        <v>49</v>
      </c>
      <c r="C14" s="3" t="s">
        <v>38</v>
      </c>
      <c r="D14" s="3" t="s">
        <v>29</v>
      </c>
      <c r="E14" s="4" t="s">
        <v>30</v>
      </c>
      <c r="F14" s="5">
        <v>45323</v>
      </c>
      <c r="G14" s="5">
        <v>45474</v>
      </c>
      <c r="H14" s="6">
        <v>50000</v>
      </c>
      <c r="I14" s="6">
        <v>1854</v>
      </c>
      <c r="J14" s="7">
        <v>25</v>
      </c>
      <c r="K14" s="8">
        <f t="shared" si="7"/>
        <v>1435</v>
      </c>
      <c r="L14" s="9">
        <f t="shared" si="1"/>
        <v>3549.9999999999995</v>
      </c>
      <c r="M14" s="9">
        <f t="shared" si="2"/>
        <v>650</v>
      </c>
      <c r="N14" s="8">
        <f t="shared" si="3"/>
        <v>1520</v>
      </c>
      <c r="O14" s="9">
        <f t="shared" si="4"/>
        <v>3545.0000000000005</v>
      </c>
      <c r="P14" s="8"/>
      <c r="Q14" s="9">
        <f t="shared" si="8"/>
        <v>10700</v>
      </c>
      <c r="R14" s="6">
        <v>4834</v>
      </c>
      <c r="S14" s="11">
        <f t="shared" si="6"/>
        <v>7745</v>
      </c>
      <c r="T14" s="6">
        <v>45166</v>
      </c>
      <c r="U14" s="12" t="s">
        <v>31</v>
      </c>
      <c r="V14" s="8" t="s">
        <v>43</v>
      </c>
    </row>
    <row r="15" spans="1:22">
      <c r="A15" s="3">
        <v>904</v>
      </c>
      <c r="B15" s="3" t="s">
        <v>50</v>
      </c>
      <c r="C15" s="3" t="s">
        <v>28</v>
      </c>
      <c r="D15" s="3" t="s">
        <v>29</v>
      </c>
      <c r="E15" s="4" t="s">
        <v>30</v>
      </c>
      <c r="F15" s="5">
        <v>45444</v>
      </c>
      <c r="G15" s="5">
        <v>45627</v>
      </c>
      <c r="H15" s="6">
        <v>20000</v>
      </c>
      <c r="I15" s="3">
        <v>0</v>
      </c>
      <c r="J15" s="7">
        <v>25</v>
      </c>
      <c r="K15" s="8">
        <f t="shared" si="7"/>
        <v>574</v>
      </c>
      <c r="L15" s="9">
        <f t="shared" si="1"/>
        <v>1419.9999999999998</v>
      </c>
      <c r="M15" s="9">
        <f t="shared" si="2"/>
        <v>260</v>
      </c>
      <c r="N15" s="8">
        <f t="shared" si="3"/>
        <v>608</v>
      </c>
      <c r="O15" s="9">
        <f t="shared" si="4"/>
        <v>1418</v>
      </c>
      <c r="P15" s="10"/>
      <c r="Q15" s="9">
        <f t="shared" si="8"/>
        <v>4280</v>
      </c>
      <c r="R15" s="6">
        <v>1207</v>
      </c>
      <c r="S15" s="11">
        <f t="shared" si="6"/>
        <v>3098</v>
      </c>
      <c r="T15" s="6">
        <v>18793</v>
      </c>
      <c r="U15" s="12" t="s">
        <v>31</v>
      </c>
      <c r="V15" s="13" t="s">
        <v>32</v>
      </c>
    </row>
    <row r="16" spans="1:22">
      <c r="A16" s="3">
        <v>1110</v>
      </c>
      <c r="B16" s="3" t="s">
        <v>51</v>
      </c>
      <c r="C16" s="3" t="s">
        <v>45</v>
      </c>
      <c r="D16" s="3" t="s">
        <v>29</v>
      </c>
      <c r="E16" s="4" t="s">
        <v>30</v>
      </c>
      <c r="F16" s="5">
        <v>45323</v>
      </c>
      <c r="G16" s="5">
        <v>45474</v>
      </c>
      <c r="H16" s="6">
        <v>20500</v>
      </c>
      <c r="I16" s="3">
        <v>0</v>
      </c>
      <c r="J16" s="7">
        <v>25</v>
      </c>
      <c r="K16" s="8">
        <f t="shared" si="7"/>
        <v>588.35</v>
      </c>
      <c r="L16" s="9">
        <f t="shared" si="1"/>
        <v>1455.4999999999998</v>
      </c>
      <c r="M16" s="9">
        <f t="shared" si="2"/>
        <v>266.5</v>
      </c>
      <c r="N16" s="8">
        <f t="shared" si="3"/>
        <v>623.20000000000005</v>
      </c>
      <c r="O16" s="9">
        <f t="shared" si="4"/>
        <v>1453.45</v>
      </c>
      <c r="P16" s="9"/>
      <c r="Q16" s="9">
        <f t="shared" si="8"/>
        <v>4387</v>
      </c>
      <c r="R16" s="6">
        <v>1236.55</v>
      </c>
      <c r="S16" s="11">
        <f t="shared" si="6"/>
        <v>3175.45</v>
      </c>
      <c r="T16" s="6">
        <v>19263.45</v>
      </c>
      <c r="U16" s="12" t="s">
        <v>31</v>
      </c>
      <c r="V16" s="16" t="s">
        <v>43</v>
      </c>
    </row>
    <row r="17" spans="1:22">
      <c r="A17" s="3">
        <v>1224</v>
      </c>
      <c r="B17" s="3" t="s">
        <v>52</v>
      </c>
      <c r="C17" s="3" t="s">
        <v>45</v>
      </c>
      <c r="D17" s="3" t="s">
        <v>29</v>
      </c>
      <c r="E17" s="4" t="s">
        <v>30</v>
      </c>
      <c r="F17" s="5">
        <v>45323</v>
      </c>
      <c r="G17" s="5">
        <v>45474</v>
      </c>
      <c r="H17" s="6">
        <v>20500</v>
      </c>
      <c r="I17" s="3">
        <v>0</v>
      </c>
      <c r="J17" s="7">
        <v>25</v>
      </c>
      <c r="K17" s="8">
        <f t="shared" si="7"/>
        <v>588.35</v>
      </c>
      <c r="L17" s="9">
        <f t="shared" si="1"/>
        <v>1455.4999999999998</v>
      </c>
      <c r="M17" s="9">
        <f t="shared" si="2"/>
        <v>266.5</v>
      </c>
      <c r="N17" s="8">
        <f t="shared" si="3"/>
        <v>623.20000000000005</v>
      </c>
      <c r="O17" s="9">
        <f t="shared" si="4"/>
        <v>1453.45</v>
      </c>
      <c r="P17" s="17"/>
      <c r="Q17" s="9">
        <f t="shared" si="8"/>
        <v>4387</v>
      </c>
      <c r="R17" s="6">
        <v>1236.55</v>
      </c>
      <c r="S17" s="11">
        <f t="shared" si="6"/>
        <v>3175.45</v>
      </c>
      <c r="T17" s="6">
        <v>19263.45</v>
      </c>
      <c r="U17" s="12" t="s">
        <v>31</v>
      </c>
      <c r="V17" s="8" t="s">
        <v>43</v>
      </c>
    </row>
    <row r="18" spans="1:22" ht="21">
      <c r="A18" s="18"/>
      <c r="B18" s="19"/>
      <c r="C18" s="20"/>
      <c r="D18" s="20"/>
      <c r="E18" s="21"/>
      <c r="F18" s="21"/>
      <c r="G18" s="22"/>
      <c r="H18" s="22"/>
      <c r="I18" s="23"/>
      <c r="J18" s="24"/>
      <c r="K18" s="25"/>
      <c r="L18" s="25"/>
      <c r="M18" s="26"/>
      <c r="N18" s="27"/>
      <c r="O18" s="26"/>
      <c r="P18" s="28"/>
      <c r="Q18" s="28"/>
      <c r="R18" s="29"/>
      <c r="S18" s="29"/>
      <c r="T18" s="30"/>
      <c r="U18" s="29"/>
      <c r="V18" s="29"/>
    </row>
    <row r="19" spans="1:22" ht="21">
      <c r="A19" s="18"/>
      <c r="B19" s="19"/>
      <c r="C19" s="86" t="s">
        <v>53</v>
      </c>
      <c r="D19" s="86"/>
      <c r="E19" s="86"/>
      <c r="F19" s="21"/>
      <c r="G19" s="22"/>
      <c r="H19" s="22"/>
      <c r="I19" s="23"/>
      <c r="J19" s="24"/>
      <c r="K19" s="25"/>
      <c r="L19" s="25"/>
      <c r="M19" s="87" t="s">
        <v>54</v>
      </c>
      <c r="N19" s="87"/>
      <c r="O19" s="87"/>
      <c r="P19" s="87"/>
      <c r="Q19" s="87"/>
      <c r="R19" s="29"/>
      <c r="S19" s="29"/>
      <c r="T19" s="30"/>
      <c r="U19" s="29"/>
      <c r="V19" s="29"/>
    </row>
    <row r="20" spans="1:22" ht="23.5">
      <c r="A20" s="18"/>
      <c r="B20" s="19"/>
      <c r="C20" s="20"/>
      <c r="D20" s="20"/>
      <c r="E20" s="31"/>
      <c r="F20" s="32"/>
      <c r="G20" s="22"/>
      <c r="H20" s="22"/>
      <c r="I20" s="23"/>
      <c r="J20" s="31"/>
      <c r="K20" s="25"/>
      <c r="L20" s="25"/>
      <c r="M20" s="25"/>
      <c r="N20" s="33"/>
      <c r="O20" s="34"/>
      <c r="P20" s="35"/>
      <c r="Q20" s="36"/>
      <c r="R20" s="29"/>
      <c r="S20" s="29"/>
      <c r="T20" s="30"/>
      <c r="U20" s="29"/>
      <c r="V20" s="29"/>
    </row>
    <row r="21" spans="1:22" ht="21">
      <c r="A21" s="18"/>
      <c r="B21" s="19"/>
      <c r="C21" s="37"/>
      <c r="D21" s="37"/>
      <c r="E21" s="38"/>
      <c r="F21" s="22"/>
      <c r="G21" s="39"/>
      <c r="H21" s="39"/>
      <c r="I21" s="40"/>
      <c r="J21" s="29"/>
      <c r="K21" s="25"/>
      <c r="L21" s="25"/>
      <c r="M21" s="41"/>
      <c r="N21" s="42"/>
      <c r="O21" s="41"/>
      <c r="P21" s="43"/>
      <c r="Q21" s="43"/>
      <c r="R21" s="29"/>
      <c r="S21" s="29"/>
      <c r="T21" s="30"/>
      <c r="U21" s="29"/>
      <c r="V21" s="29"/>
    </row>
    <row r="22" spans="1:22" ht="23.5">
      <c r="A22" s="44"/>
      <c r="B22" s="19"/>
      <c r="C22" s="88" t="s">
        <v>55</v>
      </c>
      <c r="D22" s="88"/>
      <c r="E22" s="88"/>
      <c r="F22" s="45"/>
      <c r="G22" s="46"/>
      <c r="H22" s="46"/>
      <c r="I22" s="40"/>
      <c r="J22" s="46"/>
      <c r="K22" s="47"/>
      <c r="L22" s="48"/>
      <c r="M22" s="89" t="s">
        <v>56</v>
      </c>
      <c r="N22" s="89"/>
      <c r="O22" s="89"/>
      <c r="P22" s="89"/>
      <c r="Q22" s="89"/>
      <c r="R22" s="46"/>
      <c r="S22" s="46"/>
      <c r="T22" s="49"/>
      <c r="U22" s="46"/>
      <c r="V22" s="50"/>
    </row>
    <row r="23" spans="1:22" ht="23.5">
      <c r="A23" s="18"/>
      <c r="B23" s="19"/>
      <c r="C23" s="85" t="s">
        <v>57</v>
      </c>
      <c r="D23" s="85"/>
      <c r="E23" s="85"/>
      <c r="F23" s="51"/>
      <c r="G23" s="52"/>
      <c r="H23" s="53"/>
      <c r="I23" s="54"/>
      <c r="J23" s="55"/>
      <c r="K23" s="25"/>
      <c r="L23" s="25"/>
      <c r="M23" s="90" t="s">
        <v>58</v>
      </c>
      <c r="N23" s="90"/>
      <c r="O23" s="90"/>
      <c r="P23" s="90"/>
      <c r="Q23" s="90"/>
      <c r="R23" s="29"/>
      <c r="S23" s="29"/>
      <c r="T23" s="30"/>
      <c r="U23" s="29"/>
      <c r="V23" s="28"/>
    </row>
    <row r="24" spans="1:22" ht="21">
      <c r="A24" s="56"/>
      <c r="B24" s="19"/>
      <c r="C24" s="20"/>
      <c r="D24" s="57"/>
      <c r="E24" s="55"/>
      <c r="F24" s="83" t="s">
        <v>59</v>
      </c>
      <c r="G24" s="83"/>
      <c r="H24" s="83"/>
      <c r="I24" s="83"/>
      <c r="J24" s="83"/>
      <c r="K24" s="83"/>
      <c r="L24" s="25"/>
      <c r="M24" s="58"/>
      <c r="N24" s="59"/>
      <c r="O24" s="60"/>
      <c r="P24" s="24"/>
      <c r="Q24" s="24"/>
      <c r="R24" s="29"/>
      <c r="S24" s="29"/>
      <c r="T24" s="30"/>
      <c r="U24" s="29"/>
      <c r="V24" s="36"/>
    </row>
    <row r="25" spans="1:22" ht="21">
      <c r="A25" s="56"/>
      <c r="B25" s="19"/>
      <c r="C25" s="20"/>
      <c r="D25" s="20"/>
      <c r="E25" s="31"/>
      <c r="F25" s="55"/>
      <c r="G25" s="39"/>
      <c r="H25" s="39"/>
      <c r="I25" s="40"/>
      <c r="J25" s="29"/>
      <c r="K25" s="58"/>
      <c r="L25" s="60"/>
      <c r="M25" s="58"/>
      <c r="N25" s="59"/>
      <c r="O25" s="61"/>
      <c r="P25" s="28"/>
      <c r="Q25" s="36"/>
      <c r="R25" s="29"/>
      <c r="S25" s="29"/>
      <c r="T25" s="30"/>
      <c r="U25" s="29"/>
      <c r="V25" s="29"/>
    </row>
    <row r="26" spans="1:22" ht="21">
      <c r="A26" s="56"/>
      <c r="B26" s="19"/>
      <c r="C26" s="20"/>
      <c r="D26" s="20"/>
      <c r="E26" s="31"/>
      <c r="F26" s="62"/>
      <c r="G26" s="63"/>
      <c r="H26" s="63"/>
      <c r="I26" s="63"/>
      <c r="J26" s="63"/>
      <c r="K26" s="64"/>
      <c r="L26" s="60"/>
      <c r="M26" s="58"/>
      <c r="N26" s="59"/>
      <c r="O26" s="61"/>
      <c r="P26" s="28"/>
      <c r="Q26" s="36"/>
      <c r="R26" s="29"/>
      <c r="S26" s="29"/>
      <c r="T26" s="30"/>
      <c r="U26" s="29"/>
      <c r="V26" s="29"/>
    </row>
    <row r="27" spans="1:22" ht="23.5">
      <c r="A27" s="56"/>
      <c r="B27" s="19"/>
      <c r="C27" s="20"/>
      <c r="D27" s="20"/>
      <c r="E27" s="31"/>
      <c r="F27" s="84" t="s">
        <v>60</v>
      </c>
      <c r="G27" s="84"/>
      <c r="H27" s="84"/>
      <c r="I27" s="84"/>
      <c r="J27" s="84"/>
      <c r="K27" s="84"/>
      <c r="L27" s="60"/>
      <c r="M27" s="58"/>
      <c r="N27" s="59"/>
      <c r="O27" s="61"/>
      <c r="P27" s="28"/>
      <c r="Q27" s="36"/>
      <c r="R27" s="29"/>
      <c r="S27" s="29"/>
      <c r="T27" s="30"/>
      <c r="U27" s="29"/>
      <c r="V27" s="29"/>
    </row>
    <row r="28" spans="1:22" ht="23.5">
      <c r="A28" s="56"/>
      <c r="B28" s="19"/>
      <c r="C28" s="20"/>
      <c r="D28" s="20"/>
      <c r="E28" s="31"/>
      <c r="F28" s="85" t="s">
        <v>61</v>
      </c>
      <c r="G28" s="85"/>
      <c r="H28" s="85"/>
      <c r="I28" s="85"/>
      <c r="J28" s="85"/>
      <c r="K28" s="85"/>
      <c r="L28" s="60"/>
      <c r="M28" s="58"/>
      <c r="N28" s="59"/>
      <c r="O28" s="61"/>
      <c r="P28" s="28"/>
      <c r="Q28" s="36"/>
      <c r="R28" s="29"/>
      <c r="S28" s="29"/>
      <c r="T28" s="30"/>
      <c r="U28" s="29"/>
      <c r="V28" s="29"/>
    </row>
    <row r="29" spans="1:22" ht="23.5">
      <c r="A29" s="56"/>
      <c r="B29" s="19"/>
      <c r="C29" s="20"/>
      <c r="D29" s="20"/>
      <c r="E29" s="31"/>
      <c r="F29" s="55"/>
      <c r="G29" s="51"/>
      <c r="H29" s="51"/>
      <c r="I29" s="65"/>
      <c r="J29" s="51"/>
      <c r="K29" s="58"/>
      <c r="L29" s="60"/>
      <c r="M29" s="58"/>
      <c r="N29" s="59"/>
      <c r="O29" s="61"/>
      <c r="P29" s="28"/>
      <c r="Q29" s="36"/>
      <c r="R29" s="29"/>
      <c r="S29" s="29"/>
      <c r="T29" s="30"/>
      <c r="U29" s="29"/>
      <c r="V29" s="29"/>
    </row>
    <row r="30" spans="1:22" ht="23.5">
      <c r="A30" s="56"/>
      <c r="B30" s="19"/>
      <c r="C30" s="20"/>
      <c r="D30" s="20"/>
      <c r="E30" s="31"/>
      <c r="F30" s="55"/>
      <c r="G30" s="51"/>
      <c r="H30" s="51"/>
      <c r="I30" s="65"/>
      <c r="J30" s="51"/>
      <c r="K30" s="58"/>
      <c r="L30" s="60"/>
      <c r="M30" s="58"/>
      <c r="N30" s="59"/>
      <c r="O30" s="61"/>
      <c r="P30" s="28"/>
      <c r="Q30" s="36"/>
      <c r="R30" s="29"/>
      <c r="S30" s="29"/>
      <c r="T30" s="30"/>
    </row>
    <row r="31" spans="1:22" ht="17">
      <c r="A31" s="66" t="s">
        <v>62</v>
      </c>
      <c r="B31" s="67"/>
      <c r="C31" s="67"/>
      <c r="D31" s="67"/>
      <c r="E31" s="68"/>
      <c r="F31" s="68"/>
      <c r="G31" s="69"/>
      <c r="H31" s="69"/>
      <c r="I31" s="70"/>
      <c r="J31" s="71"/>
      <c r="K31" s="72"/>
      <c r="L31" s="25"/>
      <c r="M31" s="72"/>
      <c r="N31" s="73"/>
      <c r="O31" s="72"/>
      <c r="P31" s="71"/>
      <c r="Q31" s="71"/>
      <c r="R31" s="74"/>
      <c r="S31" s="29"/>
      <c r="T31" s="30"/>
    </row>
    <row r="32" spans="1:22" ht="17">
      <c r="A32" s="75" t="s">
        <v>63</v>
      </c>
      <c r="B32" s="67"/>
      <c r="C32" s="67"/>
      <c r="D32" s="67"/>
      <c r="E32" s="68"/>
      <c r="F32" s="68"/>
      <c r="G32" s="69"/>
      <c r="H32" s="69"/>
      <c r="I32" s="70"/>
      <c r="J32" s="71"/>
      <c r="K32" s="72"/>
      <c r="L32" s="25"/>
      <c r="M32" s="72"/>
      <c r="N32" s="73"/>
      <c r="O32" s="72"/>
      <c r="P32" s="71"/>
      <c r="Q32" s="71"/>
      <c r="R32" s="74"/>
      <c r="S32" s="29"/>
      <c r="T32" s="30"/>
    </row>
    <row r="33" spans="1:20" ht="17">
      <c r="A33" s="75" t="s">
        <v>64</v>
      </c>
      <c r="B33" s="67"/>
      <c r="C33" s="67"/>
      <c r="D33" s="67"/>
      <c r="E33" s="68"/>
      <c r="F33" s="68"/>
      <c r="G33" s="69"/>
      <c r="H33" s="69"/>
      <c r="I33" s="70"/>
      <c r="J33" s="71"/>
      <c r="K33" s="72"/>
      <c r="L33" s="25"/>
      <c r="M33" s="72"/>
      <c r="N33" s="73"/>
      <c r="O33" s="72"/>
      <c r="P33" s="71"/>
      <c r="Q33" s="71"/>
      <c r="R33" s="74"/>
      <c r="S33" s="29"/>
      <c r="T33" s="30"/>
    </row>
    <row r="34" spans="1:20" ht="17">
      <c r="A34" s="75" t="s">
        <v>65</v>
      </c>
      <c r="B34" s="67"/>
      <c r="C34" s="67"/>
      <c r="D34" s="67"/>
      <c r="E34" s="68"/>
      <c r="F34" s="68"/>
      <c r="G34" s="69"/>
      <c r="H34" s="69"/>
      <c r="I34" s="70"/>
      <c r="J34" s="71"/>
      <c r="K34" s="72"/>
      <c r="L34" s="25"/>
      <c r="M34" s="72"/>
      <c r="N34" s="73"/>
      <c r="O34" s="72"/>
      <c r="P34" s="71"/>
      <c r="Q34" s="71"/>
      <c r="R34" s="74"/>
      <c r="S34" s="29"/>
      <c r="T34" s="30"/>
    </row>
    <row r="35" spans="1:20" ht="17">
      <c r="A35" s="75" t="s">
        <v>66</v>
      </c>
      <c r="B35" s="67"/>
      <c r="C35" s="67"/>
      <c r="D35" s="67"/>
      <c r="E35" s="68"/>
      <c r="F35" s="68"/>
      <c r="G35" s="69"/>
      <c r="H35" s="69"/>
      <c r="I35" s="70"/>
      <c r="J35" s="71"/>
      <c r="K35" s="72"/>
      <c r="L35" s="25"/>
      <c r="M35" s="72"/>
      <c r="N35" s="73"/>
      <c r="O35" s="72"/>
      <c r="P35" s="71"/>
      <c r="Q35" s="71"/>
      <c r="R35" s="74"/>
      <c r="S35" s="29"/>
      <c r="T35" s="30"/>
    </row>
    <row r="36" spans="1:20" ht="17">
      <c r="A36" s="76" t="s">
        <v>67</v>
      </c>
      <c r="B36" s="77"/>
      <c r="C36" s="78"/>
      <c r="D36" s="78"/>
      <c r="E36" s="79"/>
      <c r="F36" s="79"/>
      <c r="G36" s="80"/>
      <c r="H36" s="80"/>
      <c r="I36" s="65"/>
      <c r="J36" s="79"/>
      <c r="K36" s="81"/>
      <c r="L36" s="25"/>
      <c r="M36" s="81"/>
      <c r="N36" s="73"/>
      <c r="O36" s="81"/>
      <c r="P36" s="82"/>
      <c r="Q36" s="82"/>
      <c r="R36" s="74"/>
      <c r="S36" s="29"/>
      <c r="T36" s="30"/>
    </row>
  </sheetData>
  <mergeCells count="31"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Q3"/>
    <mergeCell ref="R3:S3"/>
    <mergeCell ref="T3:T5"/>
    <mergeCell ref="V3:V5"/>
    <mergeCell ref="K4:L4"/>
    <mergeCell ref="M4:M5"/>
    <mergeCell ref="N4:Q4"/>
    <mergeCell ref="R4:R5"/>
    <mergeCell ref="S4:S5"/>
    <mergeCell ref="U3:U5"/>
    <mergeCell ref="F24:K24"/>
    <mergeCell ref="F27:K27"/>
    <mergeCell ref="F28:K28"/>
    <mergeCell ref="C19:E19"/>
    <mergeCell ref="M19:Q19"/>
    <mergeCell ref="C22:E22"/>
    <mergeCell ref="M22:Q22"/>
    <mergeCell ref="C23:E23"/>
    <mergeCell ref="M23:Q23"/>
  </mergeCells>
  <conditionalFormatting sqref="B1:B5">
    <cfRule type="duplicateValues" dxfId="80" priority="75"/>
    <cfRule type="duplicateValues" dxfId="79" priority="79"/>
    <cfRule type="duplicateValues" dxfId="78" priority="78"/>
    <cfRule type="duplicateValues" dxfId="77" priority="77"/>
    <cfRule type="duplicateValues" dxfId="76" priority="76"/>
    <cfRule type="duplicateValues" dxfId="75" priority="81"/>
    <cfRule type="duplicateValues" dxfId="74" priority="74"/>
    <cfRule type="duplicateValues" dxfId="73" priority="80"/>
  </conditionalFormatting>
  <conditionalFormatting sqref="B6">
    <cfRule type="duplicateValues" dxfId="72" priority="61"/>
    <cfRule type="duplicateValues" dxfId="71" priority="62"/>
    <cfRule type="duplicateValues" dxfId="70" priority="63"/>
    <cfRule type="duplicateValues" dxfId="69" priority="60"/>
    <cfRule type="duplicateValues" dxfId="68" priority="59"/>
  </conditionalFormatting>
  <conditionalFormatting sqref="B7">
    <cfRule type="duplicateValues" dxfId="67" priority="6"/>
    <cfRule type="duplicateValues" dxfId="66" priority="7"/>
    <cfRule type="duplicateValues" dxfId="65" priority="8"/>
    <cfRule type="duplicateValues" dxfId="64" priority="9"/>
    <cfRule type="duplicateValues" dxfId="63" priority="10"/>
  </conditionalFormatting>
  <conditionalFormatting sqref="B8">
    <cfRule type="duplicateValues" dxfId="62" priority="5"/>
    <cfRule type="duplicateValues" dxfId="61" priority="1"/>
    <cfRule type="duplicateValues" dxfId="60" priority="2"/>
    <cfRule type="duplicateValues" dxfId="59" priority="3"/>
    <cfRule type="duplicateValues" dxfId="58" priority="4"/>
  </conditionalFormatting>
  <conditionalFormatting sqref="B9">
    <cfRule type="duplicateValues" dxfId="57" priority="70"/>
    <cfRule type="duplicateValues" dxfId="56" priority="69"/>
    <cfRule type="duplicateValues" dxfId="55" priority="73"/>
    <cfRule type="duplicateValues" dxfId="54" priority="72"/>
    <cfRule type="duplicateValues" dxfId="53" priority="71"/>
  </conditionalFormatting>
  <conditionalFormatting sqref="B10">
    <cfRule type="duplicateValues" dxfId="52" priority="68"/>
    <cfRule type="duplicateValues" dxfId="51" priority="67"/>
    <cfRule type="duplicateValues" dxfId="50" priority="66"/>
    <cfRule type="duplicateValues" dxfId="49" priority="65"/>
    <cfRule type="duplicateValues" dxfId="48" priority="64"/>
  </conditionalFormatting>
  <conditionalFormatting sqref="B11">
    <cfRule type="duplicateValues" dxfId="47" priority="55"/>
    <cfRule type="duplicateValues" dxfId="46" priority="56"/>
    <cfRule type="duplicateValues" dxfId="45" priority="57"/>
    <cfRule type="duplicateValues" dxfId="44" priority="54"/>
    <cfRule type="duplicateValues" dxfId="43" priority="58"/>
  </conditionalFormatting>
  <conditionalFormatting sqref="B12">
    <cfRule type="duplicateValues" dxfId="42" priority="14"/>
    <cfRule type="duplicateValues" dxfId="41" priority="15"/>
    <cfRule type="duplicateValues" dxfId="40" priority="11"/>
    <cfRule type="duplicateValues" dxfId="39" priority="12"/>
    <cfRule type="duplicateValues" dxfId="38" priority="13"/>
  </conditionalFormatting>
  <conditionalFormatting sqref="B13">
    <cfRule type="duplicateValues" dxfId="37" priority="51"/>
    <cfRule type="duplicateValues" dxfId="36" priority="49"/>
    <cfRule type="duplicateValues" dxfId="35" priority="50"/>
    <cfRule type="duplicateValues" dxfId="34" priority="53"/>
    <cfRule type="duplicateValues" dxfId="33" priority="52"/>
  </conditionalFormatting>
  <conditionalFormatting sqref="B14"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4"/>
  </conditionalFormatting>
  <conditionalFormatting sqref="B15">
    <cfRule type="duplicateValues" dxfId="27" priority="40"/>
    <cfRule type="duplicateValues" dxfId="26" priority="39"/>
    <cfRule type="duplicateValues" dxfId="25" priority="38"/>
    <cfRule type="duplicateValues" dxfId="24" priority="37"/>
    <cfRule type="duplicateValues" dxfId="23" priority="36"/>
    <cfRule type="duplicateValues" dxfId="22" priority="35"/>
    <cfRule type="duplicateValues" dxfId="21" priority="34"/>
    <cfRule type="duplicateValues" dxfId="20" priority="33"/>
    <cfRule type="duplicateValues" dxfId="19" priority="41"/>
    <cfRule type="duplicateValues" dxfId="18" priority="42"/>
    <cfRule type="duplicateValues" dxfId="17" priority="43"/>
  </conditionalFormatting>
  <conditionalFormatting sqref="B16">
    <cfRule type="duplicateValues" dxfId="16" priority="31"/>
    <cfRule type="duplicateValues" dxfId="15" priority="32"/>
    <cfRule type="duplicateValues" dxfId="14" priority="30"/>
    <cfRule type="duplicateValues" dxfId="13" priority="29"/>
    <cfRule type="duplicateValues" dxfId="12" priority="28"/>
  </conditionalFormatting>
  <conditionalFormatting sqref="B17">
    <cfRule type="duplicateValues" dxfId="11" priority="27"/>
    <cfRule type="duplicateValues" dxfId="10" priority="26"/>
    <cfRule type="duplicateValues" dxfId="9" priority="25"/>
    <cfRule type="duplicateValues" dxfId="8" priority="24"/>
    <cfRule type="duplicateValues" dxfId="7" priority="23"/>
  </conditionalFormatting>
  <conditionalFormatting sqref="B18">
    <cfRule type="duplicateValues" dxfId="6" priority="17"/>
  </conditionalFormatting>
  <conditionalFormatting sqref="B18:B35">
    <cfRule type="duplicateValues" dxfId="5" priority="16"/>
  </conditionalFormatting>
  <conditionalFormatting sqref="B19:B35">
    <cfRule type="duplicateValues" dxfId="4" priority="18"/>
  </conditionalFormatting>
  <conditionalFormatting sqref="B31:B35 C24:C30 C20:C21">
    <cfRule type="duplicateValues" dxfId="3" priority="19"/>
  </conditionalFormatting>
  <conditionalFormatting sqref="B36">
    <cfRule type="duplicateValues" dxfId="2" priority="22"/>
    <cfRule type="duplicateValues" dxfId="1" priority="21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José Fernández</cp:lastModifiedBy>
  <dcterms:created xsi:type="dcterms:W3CDTF">2024-08-19T13:44:18Z</dcterms:created>
  <dcterms:modified xsi:type="dcterms:W3CDTF">2024-11-18T21:44:09Z</dcterms:modified>
</cp:coreProperties>
</file>